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227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<sst xmlns="http://schemas.openxmlformats.org/spreadsheetml/2006/main" count="263" uniqueCount="134">
  <si>
    <t>Таблица 1</t>
  </si>
  <si>
    <t>Наименование ГРБС (ПБС)</t>
  </si>
  <si>
    <t>Критерии оценки качества финансового менеджмента главных распорядителей и получателей средств бюджета муниципального образования Ленинский район</t>
  </si>
  <si>
    <t>Исполнение бюджета в части расходов</t>
  </si>
  <si>
    <t>Р2. Эффективность управления кредиторской задолженностью по расчетам с поставщиками и подрядчиками</t>
  </si>
  <si>
    <t>Р3. Соответствие доведенных лимитов потребления коммунальных услуг принятым обязательствам   ТОЛЬКО по году</t>
  </si>
  <si>
    <t>Итого по группе показателей</t>
  </si>
  <si>
    <t>оценка в баллах</t>
  </si>
  <si>
    <t>оценка с учетом весового коэффициента 0,3</t>
  </si>
  <si>
    <t>Администрация МО Чернский район</t>
  </si>
  <si>
    <t>Финансовое управление администрации МО Чернский район</t>
  </si>
  <si>
    <t>Комитет образования администрации МО Чернский район</t>
  </si>
  <si>
    <t>Сектор культуры администрации МО Чернский район</t>
  </si>
  <si>
    <t>Р1. Равномерность исполнения бюджета по расходам</t>
  </si>
  <si>
    <t>Начальник финансового управления</t>
  </si>
  <si>
    <t xml:space="preserve">Средний балл </t>
  </si>
  <si>
    <t>оценка с учетом весового коэффициента -0,5</t>
  </si>
  <si>
    <t>оценка с учетом весового коэффициента -0,3</t>
  </si>
  <si>
    <t>оценка с учетом весового коэффициента -0,2</t>
  </si>
  <si>
    <t>Таблица 2</t>
  </si>
  <si>
    <t>оценка с учетом весового коэффициента, ГРБС-0,1</t>
  </si>
  <si>
    <t>х</t>
  </si>
  <si>
    <t>Среднесрочное финансовое планирование</t>
  </si>
  <si>
    <t>Р4. Количество внесенных изменений в сводную бюджетную роспись  за счет экономии по использованию бюджетных ассигнований</t>
  </si>
  <si>
    <t>Р5 Регулирование  процедур среднесрочного финансового планирования</t>
  </si>
  <si>
    <t>Р6. Своевременность представления реестра расходных обязательств ГРБС (ПБС), оценивается по году</t>
  </si>
  <si>
    <t>оценка с учетом весового коэффициента 0,4</t>
  </si>
  <si>
    <t>оценка с учетом весового коэффициента-0,3</t>
  </si>
  <si>
    <t>Таблица 3</t>
  </si>
  <si>
    <t>Критерии оценки качества финансового менеджмента главных распорядителей и получателей  средств бюджета муниципального образования Ленинский район</t>
  </si>
  <si>
    <t>Кадровый потенциал финансово-экономических подразделений</t>
  </si>
  <si>
    <t>оценка с учетом весового коэффициента - 0,4</t>
  </si>
  <si>
    <t>оценка с учетом весового коэффициента - 0,1</t>
  </si>
  <si>
    <t>Р7. Образование по экономическим специальностя, в области финансов и бухгалтерского учета</t>
  </si>
  <si>
    <t>Р8. Повышение квалификации по направлению деятельности</t>
  </si>
  <si>
    <t>Р9. Укомплектованность финансово-экономических подразделений ГРБС (ПБС)</t>
  </si>
  <si>
    <t>Таблица 4</t>
  </si>
  <si>
    <t>Исполнение судебных актов</t>
  </si>
  <si>
    <t>оценка с учетом весового коэффициента-0,5</t>
  </si>
  <si>
    <t>оценка с учетом весового коэффициента-0,1</t>
  </si>
  <si>
    <t>Р10. Исполнение судебных решений  по денежным обязательствам ГРБС (ПБС)</t>
  </si>
  <si>
    <t>Р11. Сумма взыскания по исполнительным документам</t>
  </si>
  <si>
    <t>Таблица 5</t>
  </si>
  <si>
    <t>Критерии оценки качества финансового менеджмента главных распорядителей  и получателей средств бюджета муниципального образования Ленинский район</t>
  </si>
  <si>
    <t>Учет и отчетность, контроль и аудит</t>
  </si>
  <si>
    <t>оценка с учетом весового коэффициента-0,2</t>
  </si>
  <si>
    <t>Сводная оценка качества  финансового менеджмента главных распорядителей и получателей средств бюджета муниципального образования Чернский район по критерию 5."Учет и отчетность, контроль и аудит"</t>
  </si>
  <si>
    <t>Р12. Качество подготовки платежных документов</t>
  </si>
  <si>
    <t>Р13. Качество организации работы по зачислению средств на лицевые счета от  приносящей доход деятельности</t>
  </si>
  <si>
    <t>Р14. Объем финансовых нарушений, выявленных в ходе проведения контрольных мероприятий уполномоченными органами в сфере финансового контроля</t>
  </si>
  <si>
    <t>Р15. Объем недостач и хищений денежных средств и материальных ценностей</t>
  </si>
  <si>
    <t>Р16. Наличие правового акта ГРБС (ПБС) об организации внутреннего финансового контроля</t>
  </si>
  <si>
    <t>Р17. Соблюдение требований в отношении формирования учетной политики и реализация установленных учетной политикой положений</t>
  </si>
  <si>
    <t>Таблица 6</t>
  </si>
  <si>
    <t>рейтинг ГРБС (ПБС), соответствующий итоговой балльной оценки</t>
  </si>
  <si>
    <t>Итоговая оценка по группам показателей с учетом весового коэффициента</t>
  </si>
  <si>
    <t>Итоговая оценка по ГРБС (ПБС)</t>
  </si>
  <si>
    <t>финансовое планирование</t>
  </si>
  <si>
    <t>оценка с учетом весового коэффициента (балл)</t>
  </si>
  <si>
    <t>балл</t>
  </si>
  <si>
    <t xml:space="preserve">Сводная оценка качества и среднего уровня финансового менеджмента главных распорядителей  и получателей средств бюджета муниципального образования Чернский район </t>
  </si>
  <si>
    <t>Сводная оценка качества  финансового менеджмента главных распорядителей и получателей средств бюджета муниципального образования Чернский район по критерию 1."Исполнение бюджета в части расходов"</t>
  </si>
  <si>
    <t>Сводная оценка качества  финансового менеджмента главных распорядителей и получателей средств бюджета муниципального образования Чернский район по критерию 2."Финансовое планирование"</t>
  </si>
  <si>
    <t>Сводная оценка качества  финансового менеджмента главных распорядителей и получателей средств бюджета муниципального образования Чернский район по критерию 3."Кадровый потенциал финансово-экономических подразделений"</t>
  </si>
  <si>
    <t>Сводная оценка качества  финансового менеджмента главных распорядителей и получателей средств бюджета муниципального образования Чернский район по критерию 4."Исполнение судебных актов"</t>
  </si>
  <si>
    <t>наименование ГРБС и получателей бюджетных средств</t>
  </si>
  <si>
    <t>наименование показателей</t>
  </si>
  <si>
    <t>единица измерения</t>
  </si>
  <si>
    <t>значение показателя</t>
  </si>
  <si>
    <t>1. Исполнение бюджета в части расходов</t>
  </si>
  <si>
    <t>Р1</t>
  </si>
  <si>
    <t>тыс.руб.</t>
  </si>
  <si>
    <t>Р2</t>
  </si>
  <si>
    <t>Кассовое исполнение расходов ГРБС (ПБС) в отчетном финансовом году(Е)</t>
  </si>
  <si>
    <t>Р3</t>
  </si>
  <si>
    <t>Соответствие доведенных лимитов потребления коммунальных услуг принятым обязательствам</t>
  </si>
  <si>
    <t>(+) соответствует; (-) не соответствует</t>
  </si>
  <si>
    <t>2. Среднесрочное финансовое планирование</t>
  </si>
  <si>
    <t>Р4</t>
  </si>
  <si>
    <t>Количество внесенных изменений в сводную бюджетную роспись за счет экономии по использованию бюджетных ассигнований</t>
  </si>
  <si>
    <t>шт.</t>
  </si>
  <si>
    <t>Р5</t>
  </si>
  <si>
    <t>Наличие правового акта, регулирующего внутренние процедуры подготовки бюджетных проектировок на очередной финансовый год, включающий в себя разделы , регламентирующие: распределение бюджетных ассигнований между ПБС с учетом достижений непосредственных результатов в отчетном году и мониторинга потребности в предоставляемых услугах, подготовку обоснований бюджетных ассигнований, подготовку реестра расходных обязательств</t>
  </si>
  <si>
    <t>(+) наличие; (-) отсутствие</t>
  </si>
  <si>
    <t>Р6</t>
  </si>
  <si>
    <t>Своевременность предоставления реестра расходных обязательств</t>
  </si>
  <si>
    <t>дней</t>
  </si>
  <si>
    <t>3. Кадровый потенциал финансово-экономического подразделения</t>
  </si>
  <si>
    <t>Р7</t>
  </si>
  <si>
    <t>Количество сотрудников указанных подразделений, обладающими дипломами высшего/ среднего профессионального образования в области финансов, бух.учета, анализа и аудита, экономическим специальностям</t>
  </si>
  <si>
    <t>Р8</t>
  </si>
  <si>
    <t xml:space="preserve">Количество сотрудников указанных подразделений, обладающими свидетельствами (сертификатами) о прохождении повышения квалификации по направлению деятельности в течении последних 3 лет </t>
  </si>
  <si>
    <t>Р9</t>
  </si>
  <si>
    <t>Фактическое количество сотрудников в финансово-экономических подразделениях ГРБС (ПБС) по состоянию на 01.января текущего года</t>
  </si>
  <si>
    <t>4.Исполнение судебных актов</t>
  </si>
  <si>
    <t>Р10</t>
  </si>
  <si>
    <t>Сумма подлежащая  взысканию  по неисполненным исполнительным документам ГРБС (ПБС) за счет средств местного бюджета по состоянию на 01 января отчетного года (А)</t>
  </si>
  <si>
    <t>Сумма подлежащая  взысканию  по неисполненным исполнительным документам ГРБС (ПБС) за счет средств местного бюджета по состоянию на 01 января  года, следующего за отчетным  годом (В)</t>
  </si>
  <si>
    <t>Р11</t>
  </si>
  <si>
    <t>Сумма взысканная по исполнительным документам за счет средств местного бюджета в отчетном финансовом году (S)</t>
  </si>
  <si>
    <t>5. Учет и отчетность</t>
  </si>
  <si>
    <t>Р12</t>
  </si>
  <si>
    <t>Количество отклоненных платежных документов ГРБС в отчетном финансовом году(О)</t>
  </si>
  <si>
    <t>Общее количество представленных к оплате платежных документов ГРБС (ПБС) в отчетном финансовом году (Д)</t>
  </si>
  <si>
    <t>Р13</t>
  </si>
  <si>
    <t>Общее количество предоставленных уведомлений об уточнении вида и принадлежности платежа ГРБС (ПБС) в отчетном финансовом году</t>
  </si>
  <si>
    <t>Р14</t>
  </si>
  <si>
    <t>Объем финансовых нарушений, выявленных в ходе проведения контрольных мероприятий уполномоченными органами в сфере финансового контроля</t>
  </si>
  <si>
    <t>Р15</t>
  </si>
  <si>
    <t>Сумма установленных недостач и хищений денежных средств и материальных ценностей у ГРБС (ПБС) в отчетном финансовом году</t>
  </si>
  <si>
    <t>Сумма непогашенных недостач и хищений средств и денежных материальных ценностей у ГРБС (ПБС) на начало отчетного года</t>
  </si>
  <si>
    <t>Р16</t>
  </si>
  <si>
    <t>Наличие правового акта ГРБС (ПБС) об организации внутреннего контроля</t>
  </si>
  <si>
    <t>Р17</t>
  </si>
  <si>
    <t>Соблюдение требований в отношении формирования учетной политики и реализация установленных учетной политикой положений</t>
  </si>
  <si>
    <t>Отдел культуры администрации МО Чернский район</t>
  </si>
  <si>
    <t>есть</t>
  </si>
  <si>
    <t>чел.</t>
  </si>
  <si>
    <t>отдел культуры администрации МО Чернский район</t>
  </si>
  <si>
    <t>Кассовый расход ГРБС  (ПБС) в 1 квартале отчетного финансового года (К1)</t>
  </si>
  <si>
    <t>Средний объем кассовых расходов ГРБС (ПБС) за 1 квартал отчетного года (К2)</t>
  </si>
  <si>
    <t>аренда</t>
  </si>
  <si>
    <t>Объем кредиторской задолженности по расчетам с поставщиками и подрядчиками в отчетном финансовом году по состоянию на 01 апреля года, следующего за отчетным (К)</t>
  </si>
  <si>
    <t>Общее количество сотрудников в вышеназванных подразделениях по состоянию на 01 апреля, следующим за отчетным финансовым годом</t>
  </si>
  <si>
    <t>Общее количество  штатных единиц  по штатному расписанию по состоянию на 1 апреля, следующего за отчетным</t>
  </si>
  <si>
    <t>администрации муниципального образования Чернский район                   Т.А.Кондрашкина</t>
  </si>
  <si>
    <t>Начальник финансового управления администрации муниципального образования Чернский район                   Т.А.Кондрашкина</t>
  </si>
  <si>
    <t>администрации муниципального образования Чернский район             Т.А.Кондрашкина</t>
  </si>
  <si>
    <t>администрации муниципального образования Чернский район              Т.А.Кондрашкина</t>
  </si>
  <si>
    <t>администрации МО Чернский район                   Т.А.Кондрашкина</t>
  </si>
  <si>
    <t>по состоянию на 01 апреля 2023  года</t>
  </si>
  <si>
    <t>по состоянию на 01 апреля  2023 года</t>
  </si>
  <si>
    <t>по состоянию на 01 апреля 2023 года</t>
  </si>
  <si>
    <t>Показатели качества финансового менеджмента за  1 квартал 2023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</si>
</sst>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/>
      <right style="medium"/>
      <top style="medium"/>
      <bottom/>
    </border>
    <border>
      <left style="medium">
        <color indexed="8"/>
      </left>
      <right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10" xfId="52" applyFont="1" applyBorder="1" applyAlignment="1">
      <alignment vertical="top" wrapText="1"/>
      <protection/>
    </xf>
    <xf numFmtId="0" fontId="5" fillId="0" borderId="0" xfId="52" applyFont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6" fillId="0" borderId="11" xfId="52" applyFont="1" applyBorder="1" applyAlignment="1">
      <alignment horizontal="center" wrapText="1"/>
      <protection/>
    </xf>
    <xf numFmtId="0" fontId="8" fillId="0" borderId="12" xfId="52" applyFont="1" applyBorder="1" applyAlignment="1">
      <alignment horizontal="center" wrapText="1"/>
      <protection/>
    </xf>
    <xf numFmtId="0" fontId="9" fillId="0" borderId="13" xfId="52" applyFont="1" applyBorder="1" applyAlignment="1">
      <alignment horizontal="center" textRotation="90" wrapText="1"/>
      <protection/>
    </xf>
    <xf numFmtId="0" fontId="9" fillId="0" borderId="13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 wrapText="1"/>
      <protection/>
    </xf>
    <xf numFmtId="0" fontId="7" fillId="0" borderId="12" xfId="52" applyFont="1" applyBorder="1" applyAlignment="1">
      <alignment horizontal="center" wrapText="1"/>
      <protection/>
    </xf>
    <xf numFmtId="0" fontId="7" fillId="0" borderId="13" xfId="52" applyFont="1" applyBorder="1" applyAlignment="1">
      <alignment horizontal="center" wrapText="1"/>
      <protection/>
    </xf>
    <xf numFmtId="0" fontId="8" fillId="0" borderId="13" xfId="52" applyFont="1" applyBorder="1" applyAlignment="1">
      <alignment wrapText="1"/>
      <protection/>
    </xf>
    <xf numFmtId="0" fontId="11" fillId="0" borderId="13" xfId="52" applyFont="1" applyBorder="1" applyAlignment="1">
      <alignment wrapText="1"/>
      <protection/>
    </xf>
    <xf numFmtId="0" fontId="8" fillId="0" borderId="13" xfId="52" applyFont="1" applyBorder="1" applyAlignment="1">
      <alignment horizontal="center" wrapText="1"/>
      <protection/>
    </xf>
    <xf numFmtId="0" fontId="2" fillId="0" borderId="0" xfId="52" applyAlignment="1">
      <alignment/>
      <protection/>
    </xf>
    <xf numFmtId="0" fontId="3" fillId="0" borderId="12" xfId="52" applyFont="1" applyBorder="1" applyAlignment="1">
      <alignment wrapText="1"/>
      <protection/>
    </xf>
    <xf numFmtId="0" fontId="11" fillId="0" borderId="10" xfId="52" applyFont="1" applyBorder="1" applyAlignment="1">
      <alignment wrapText="1"/>
      <protection/>
    </xf>
    <xf numFmtId="0" fontId="11" fillId="0" borderId="14" xfId="52" applyFont="1" applyBorder="1" applyAlignment="1">
      <alignment wrapText="1"/>
      <protection/>
    </xf>
    <xf numFmtId="0" fontId="11" fillId="0" borderId="14" xfId="52" applyFont="1" applyBorder="1" applyAlignment="1">
      <alignment horizontal="center" wrapText="1"/>
      <protection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textRotation="90" wrapText="1"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0" borderId="14" xfId="0" applyFont="1" applyBorder="1" applyAlignment="1">
      <alignment/>
    </xf>
    <xf numFmtId="0" fontId="13" fillId="0" borderId="0" xfId="0" applyFont="1" applyAlignment="1">
      <alignment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1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51" fillId="0" borderId="17" xfId="0" applyFont="1" applyBorder="1" applyAlignment="1">
      <alignment/>
    </xf>
    <xf numFmtId="0" fontId="51" fillId="0" borderId="17" xfId="0" applyFont="1" applyBorder="1" applyAlignment="1">
      <alignment horizontal="justify"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 horizontal="justify"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21" xfId="0" applyFont="1" applyBorder="1" applyAlignment="1">
      <alignment horizontal="justify"/>
    </xf>
    <xf numFmtId="0" fontId="51" fillId="0" borderId="22" xfId="0" applyFont="1" applyBorder="1" applyAlignment="1">
      <alignment/>
    </xf>
    <xf numFmtId="0" fontId="51" fillId="0" borderId="18" xfId="0" applyFont="1" applyBorder="1" applyAlignment="1">
      <alignment horizontal="justify"/>
    </xf>
    <xf numFmtId="0" fontId="51" fillId="0" borderId="23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0" xfId="0" applyFont="1" applyBorder="1" applyAlignment="1">
      <alignment horizontal="justify"/>
    </xf>
    <xf numFmtId="0" fontId="51" fillId="0" borderId="0" xfId="0" applyFont="1" applyBorder="1" applyAlignment="1">
      <alignment/>
    </xf>
    <xf numFmtId="0" fontId="51" fillId="0" borderId="24" xfId="0" applyFont="1" applyBorder="1" applyAlignment="1">
      <alignment horizontal="justify"/>
    </xf>
    <xf numFmtId="0" fontId="51" fillId="0" borderId="19" xfId="0" applyFont="1" applyFill="1" applyBorder="1" applyAlignment="1">
      <alignment/>
    </xf>
    <xf numFmtId="0" fontId="51" fillId="0" borderId="25" xfId="0" applyFont="1" applyFill="1" applyBorder="1" applyAlignment="1">
      <alignment horizontal="justify"/>
    </xf>
    <xf numFmtId="0" fontId="51" fillId="0" borderId="25" xfId="0" applyFont="1" applyBorder="1" applyAlignment="1">
      <alignment/>
    </xf>
    <xf numFmtId="0" fontId="51" fillId="0" borderId="22" xfId="0" applyFont="1" applyFill="1" applyBorder="1" applyAlignment="1">
      <alignment horizontal="justify"/>
    </xf>
    <xf numFmtId="0" fontId="51" fillId="0" borderId="26" xfId="0" applyFont="1" applyBorder="1" applyAlignment="1">
      <alignment/>
    </xf>
    <xf numFmtId="0" fontId="51" fillId="0" borderId="27" xfId="0" applyFont="1" applyBorder="1" applyAlignment="1">
      <alignment/>
    </xf>
    <xf numFmtId="0" fontId="51" fillId="0" borderId="28" xfId="0" applyFont="1" applyBorder="1" applyAlignment="1">
      <alignment/>
    </xf>
    <xf numFmtId="0" fontId="51" fillId="0" borderId="29" xfId="0" applyFont="1" applyBorder="1" applyAlignment="1">
      <alignment/>
    </xf>
    <xf numFmtId="0" fontId="51" fillId="0" borderId="30" xfId="0" applyFont="1" applyBorder="1" applyAlignment="1">
      <alignment/>
    </xf>
    <xf numFmtId="0" fontId="15" fillId="0" borderId="0" xfId="52" applyFont="1">
      <alignment/>
      <protection/>
    </xf>
    <xf numFmtId="0" fontId="51" fillId="0" borderId="0" xfId="0" applyFont="1" applyAlignment="1">
      <alignment/>
    </xf>
    <xf numFmtId="0" fontId="2" fillId="0" borderId="31" xfId="52" applyBorder="1">
      <alignment/>
      <protection/>
    </xf>
    <xf numFmtId="0" fontId="2" fillId="0" borderId="0" xfId="52" applyBorder="1">
      <alignment/>
      <protection/>
    </xf>
    <xf numFmtId="2" fontId="51" fillId="0" borderId="17" xfId="0" applyNumberFormat="1" applyFont="1" applyBorder="1" applyAlignment="1">
      <alignment/>
    </xf>
    <xf numFmtId="0" fontId="51" fillId="0" borderId="19" xfId="0" applyFont="1" applyFill="1" applyBorder="1" applyAlignment="1">
      <alignment horizontal="justify"/>
    </xf>
    <xf numFmtId="0" fontId="51" fillId="0" borderId="21" xfId="0" applyFont="1" applyFill="1" applyBorder="1" applyAlignment="1">
      <alignment horizontal="justify"/>
    </xf>
    <xf numFmtId="2" fontId="51" fillId="0" borderId="24" xfId="0" applyNumberFormat="1" applyFont="1" applyBorder="1" applyAlignment="1">
      <alignment/>
    </xf>
    <xf numFmtId="1" fontId="51" fillId="0" borderId="24" xfId="0" applyNumberFormat="1" applyFont="1" applyBorder="1" applyAlignment="1">
      <alignment/>
    </xf>
    <xf numFmtId="1" fontId="51" fillId="0" borderId="17" xfId="0" applyNumberFormat="1" applyFont="1" applyBorder="1" applyAlignment="1">
      <alignment/>
    </xf>
    <xf numFmtId="0" fontId="51" fillId="0" borderId="23" xfId="0" applyFont="1" applyBorder="1" applyAlignment="1">
      <alignment horizontal="justify"/>
    </xf>
    <xf numFmtId="0" fontId="33" fillId="0" borderId="19" xfId="0" applyFont="1" applyBorder="1" applyAlignment="1">
      <alignment/>
    </xf>
    <xf numFmtId="0" fontId="33" fillId="0" borderId="26" xfId="0" applyFont="1" applyBorder="1" applyAlignment="1">
      <alignment/>
    </xf>
    <xf numFmtId="0" fontId="11" fillId="0" borderId="32" xfId="52" applyFont="1" applyBorder="1" applyAlignment="1">
      <alignment horizontal="center" vertical="top" wrapText="1"/>
      <protection/>
    </xf>
    <xf numFmtId="0" fontId="11" fillId="0" borderId="12" xfId="52" applyFont="1" applyBorder="1" applyAlignment="1">
      <alignment horizontal="center" vertical="top" wrapText="1"/>
      <protection/>
    </xf>
    <xf numFmtId="0" fontId="7" fillId="0" borderId="0" xfId="52" applyFont="1" applyAlignment="1">
      <alignment horizontal="center" vertical="top" wrapText="1"/>
      <protection/>
    </xf>
    <xf numFmtId="0" fontId="6" fillId="0" borderId="11" xfId="52" applyFont="1" applyBorder="1" applyAlignment="1">
      <alignment horizontal="center" vertical="top" wrapText="1"/>
      <protection/>
    </xf>
    <xf numFmtId="0" fontId="11" fillId="0" borderId="32" xfId="52" applyFont="1" applyBorder="1" applyAlignment="1">
      <alignment horizontal="center" wrapText="1"/>
      <protection/>
    </xf>
    <xf numFmtId="0" fontId="11" fillId="0" borderId="15" xfId="52" applyFont="1" applyBorder="1" applyAlignment="1">
      <alignment horizontal="center" wrapText="1"/>
      <protection/>
    </xf>
    <xf numFmtId="0" fontId="11" fillId="0" borderId="12" xfId="52" applyFont="1" applyBorder="1" applyAlignment="1">
      <alignment horizontal="center" wrapText="1"/>
      <protection/>
    </xf>
    <xf numFmtId="0" fontId="11" fillId="0" borderId="33" xfId="52" applyFont="1" applyBorder="1" applyAlignment="1">
      <alignment horizontal="center" vertical="top" wrapText="1"/>
      <protection/>
    </xf>
    <xf numFmtId="0" fontId="11" fillId="0" borderId="3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33" xfId="52" applyFont="1" applyBorder="1" applyAlignment="1">
      <alignment horizontal="center" wrapText="1"/>
      <protection/>
    </xf>
    <xf numFmtId="0" fontId="11" fillId="0" borderId="34" xfId="52" applyFont="1" applyBorder="1" applyAlignment="1">
      <alignment horizontal="center" wrapText="1"/>
      <protection/>
    </xf>
    <xf numFmtId="0" fontId="11" fillId="0" borderId="35" xfId="52" applyFont="1" applyBorder="1" applyAlignment="1">
      <alignment horizontal="center" wrapText="1"/>
      <protection/>
    </xf>
    <xf numFmtId="0" fontId="11" fillId="0" borderId="36" xfId="52" applyFont="1" applyBorder="1" applyAlignment="1">
      <alignment horizontal="center" vertical="top" wrapText="1"/>
      <protection/>
    </xf>
    <xf numFmtId="0" fontId="11" fillId="0" borderId="37" xfId="52" applyFont="1" applyBorder="1" applyAlignment="1">
      <alignment horizontal="center" vertical="top" wrapText="1"/>
      <protection/>
    </xf>
    <xf numFmtId="0" fontId="11" fillId="0" borderId="38" xfId="52" applyFont="1" applyBorder="1" applyAlignment="1">
      <alignment horizontal="center" vertical="top" wrapText="1"/>
      <protection/>
    </xf>
    <xf numFmtId="0" fontId="11" fillId="0" borderId="39" xfId="52" applyFont="1" applyBorder="1" applyAlignment="1">
      <alignment horizontal="center" vertical="top" wrapText="1"/>
      <protection/>
    </xf>
    <xf numFmtId="0" fontId="11" fillId="0" borderId="40" xfId="52" applyFont="1" applyBorder="1" applyAlignment="1">
      <alignment horizontal="center" vertical="top" wrapText="1"/>
      <protection/>
    </xf>
    <xf numFmtId="0" fontId="11" fillId="0" borderId="41" xfId="52" applyFont="1" applyBorder="1" applyAlignment="1">
      <alignment horizontal="center" vertical="top" wrapText="1"/>
      <protection/>
    </xf>
    <xf numFmtId="0" fontId="11" fillId="0" borderId="42" xfId="52" applyFont="1" applyBorder="1" applyAlignment="1">
      <alignment horizontal="center" vertical="top" wrapText="1"/>
      <protection/>
    </xf>
    <xf numFmtId="0" fontId="11" fillId="0" borderId="13" xfId="52" applyFont="1" applyBorder="1" applyAlignment="1">
      <alignment horizontal="center" vertical="top" wrapText="1"/>
      <protection/>
    </xf>
    <xf numFmtId="0" fontId="7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52" fillId="0" borderId="3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20" xfId="0" applyFont="1" applyBorder="1" applyAlignment="1">
      <alignment/>
    </xf>
    <xf numFmtId="0" fontId="51" fillId="0" borderId="45" xfId="0" applyFont="1" applyBorder="1" applyAlignment="1">
      <alignment horizontal="justify"/>
    </xf>
    <xf numFmtId="0" fontId="51" fillId="0" borderId="23" xfId="0" applyFont="1" applyBorder="1" applyAlignment="1">
      <alignment horizontal="justify"/>
    </xf>
    <xf numFmtId="0" fontId="52" fillId="0" borderId="45" xfId="0" applyFont="1" applyBorder="1" applyAlignment="1">
      <alignment horizontal="justify"/>
    </xf>
    <xf numFmtId="0" fontId="52" fillId="0" borderId="23" xfId="0" applyFont="1" applyBorder="1" applyAlignment="1">
      <alignment horizontal="justify"/>
    </xf>
    <xf numFmtId="0" fontId="52" fillId="0" borderId="24" xfId="0" applyFont="1" applyBorder="1" applyAlignment="1">
      <alignment horizontal="justify"/>
    </xf>
    <xf numFmtId="0" fontId="51" fillId="0" borderId="45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23" xfId="0" applyFont="1" applyBorder="1" applyAlignment="1">
      <alignment/>
    </xf>
    <xf numFmtId="0" fontId="52" fillId="0" borderId="45" xfId="0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3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11" sqref="B11"/>
    </sheetView>
  </sheetViews>
  <sheetFormatPr defaultColWidth="9.140625" defaultRowHeight="15"/>
  <sheetData>
    <row r="1" spans="1:8" ht="15.75">
      <c r="A1" s="4" t="s">
        <v>0</v>
      </c>
      <c r="B1" s="1"/>
      <c r="C1" s="1"/>
      <c r="D1" s="1"/>
      <c r="E1" s="1"/>
      <c r="F1" s="1"/>
      <c r="G1" s="1"/>
      <c r="H1" s="1"/>
    </row>
    <row r="2" spans="1:8" ht="4.5" customHeight="1">
      <c r="A2" s="3"/>
      <c r="B2" s="1"/>
      <c r="C2" s="1"/>
      <c r="D2" s="1"/>
      <c r="E2" s="1"/>
      <c r="F2" s="1"/>
      <c r="G2" s="1"/>
      <c r="H2" s="1"/>
    </row>
    <row r="3" spans="1:8" ht="48" customHeight="1">
      <c r="A3" s="94" t="s">
        <v>61</v>
      </c>
      <c r="B3" s="94"/>
      <c r="C3" s="94"/>
      <c r="D3" s="94"/>
      <c r="E3" s="94"/>
      <c r="F3" s="94"/>
      <c r="G3" s="94"/>
      <c r="H3" s="94"/>
    </row>
    <row r="4" spans="1:8" ht="16.5" thickBot="1">
      <c r="A4" s="5"/>
      <c r="B4" s="95" t="s">
        <v>130</v>
      </c>
      <c r="C4" s="95"/>
      <c r="D4" s="95"/>
      <c r="E4" s="95"/>
      <c r="F4" s="95"/>
      <c r="G4" s="95"/>
      <c r="H4" s="95"/>
    </row>
    <row r="5" spans="1:8" ht="15.75" thickBot="1">
      <c r="A5" s="96" t="s">
        <v>1</v>
      </c>
      <c r="B5" s="99" t="s">
        <v>2</v>
      </c>
      <c r="C5" s="100"/>
      <c r="D5" s="100"/>
      <c r="E5" s="100"/>
      <c r="F5" s="100"/>
      <c r="G5" s="100"/>
      <c r="H5" s="101"/>
    </row>
    <row r="6" spans="1:8" ht="15.75" thickBot="1">
      <c r="A6" s="97"/>
      <c r="B6" s="102" t="s">
        <v>3</v>
      </c>
      <c r="C6" s="103"/>
      <c r="D6" s="103"/>
      <c r="E6" s="103"/>
      <c r="F6" s="103"/>
      <c r="G6" s="103"/>
      <c r="H6" s="104"/>
    </row>
    <row r="7" spans="1:8" ht="15" customHeight="1">
      <c r="A7" s="97"/>
      <c r="B7" s="105" t="s">
        <v>13</v>
      </c>
      <c r="C7" s="106"/>
      <c r="D7" s="109" t="s">
        <v>4</v>
      </c>
      <c r="E7" s="106"/>
      <c r="F7" s="109" t="s">
        <v>5</v>
      </c>
      <c r="G7" s="111"/>
      <c r="H7" s="92" t="s">
        <v>6</v>
      </c>
    </row>
    <row r="8" spans="1:8" ht="90.75" customHeight="1" thickBot="1">
      <c r="A8" s="98"/>
      <c r="B8" s="107"/>
      <c r="C8" s="108"/>
      <c r="D8" s="110"/>
      <c r="E8" s="108"/>
      <c r="F8" s="110"/>
      <c r="G8" s="112"/>
      <c r="H8" s="93"/>
    </row>
    <row r="9" spans="1:8" ht="57.75" thickBot="1">
      <c r="A9" s="6"/>
      <c r="B9" s="7" t="s">
        <v>7</v>
      </c>
      <c r="C9" s="8" t="s">
        <v>16</v>
      </c>
      <c r="D9" s="7" t="s">
        <v>7</v>
      </c>
      <c r="E9" s="8" t="s">
        <v>17</v>
      </c>
      <c r="F9" s="7" t="s">
        <v>7</v>
      </c>
      <c r="G9" s="8" t="s">
        <v>18</v>
      </c>
      <c r="H9" s="9" t="s">
        <v>8</v>
      </c>
    </row>
    <row r="10" spans="1:8" ht="17.25" thickBo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16</v>
      </c>
    </row>
    <row r="11" spans="1:8" ht="51.75" thickBot="1">
      <c r="A11" s="2" t="s">
        <v>9</v>
      </c>
      <c r="B11" s="12">
        <v>5</v>
      </c>
      <c r="C11" s="12">
        <f>+B11*0.5*0.3</f>
        <v>0.75</v>
      </c>
      <c r="D11" s="12">
        <v>5</v>
      </c>
      <c r="E11" s="12">
        <f>+D11*0.3*0.3</f>
        <v>0.44999999999999996</v>
      </c>
      <c r="F11" s="14">
        <v>5</v>
      </c>
      <c r="G11" s="14">
        <f>+F11*0.2*0.3</f>
        <v>0.3</v>
      </c>
      <c r="H11" s="13">
        <f>+C11+E11+G11</f>
        <v>1.5</v>
      </c>
    </row>
    <row r="12" spans="1:8" ht="105" customHeight="1" thickBot="1">
      <c r="A12" s="2" t="s">
        <v>10</v>
      </c>
      <c r="B12" s="12">
        <v>5</v>
      </c>
      <c r="C12" s="12">
        <f>+B12*0.5*0.3</f>
        <v>0.75</v>
      </c>
      <c r="D12" s="12">
        <v>5</v>
      </c>
      <c r="E12" s="12">
        <f>+D12*0.3*0.3</f>
        <v>0.44999999999999996</v>
      </c>
      <c r="F12" s="14">
        <v>5</v>
      </c>
      <c r="G12" s="14">
        <f>+F12*0.2*0.3</f>
        <v>0.3</v>
      </c>
      <c r="H12" s="13">
        <f>+C12+E12+G12</f>
        <v>1.5</v>
      </c>
    </row>
    <row r="13" spans="1:8" ht="93" customHeight="1" thickBot="1">
      <c r="A13" s="2" t="s">
        <v>11</v>
      </c>
      <c r="B13" s="12">
        <v>5</v>
      </c>
      <c r="C13" s="12">
        <f>+B13*0.5*0.3</f>
        <v>0.75</v>
      </c>
      <c r="D13" s="12">
        <v>5</v>
      </c>
      <c r="E13" s="12">
        <f>+D13*0.3*0.3</f>
        <v>0.44999999999999996</v>
      </c>
      <c r="F13" s="14">
        <v>5</v>
      </c>
      <c r="G13" s="14">
        <f>+F13*0.2*0.3</f>
        <v>0.3</v>
      </c>
      <c r="H13" s="13">
        <f>+C13+E13+G13</f>
        <v>1.5</v>
      </c>
    </row>
    <row r="14" spans="1:8" ht="78" customHeight="1" thickBot="1">
      <c r="A14" s="2" t="s">
        <v>115</v>
      </c>
      <c r="B14" s="12">
        <v>5</v>
      </c>
      <c r="C14" s="12">
        <f>+B14*0.5*0.3</f>
        <v>0.75</v>
      </c>
      <c r="D14" s="12">
        <v>5</v>
      </c>
      <c r="E14" s="12">
        <f>+D14*0.3*0.3</f>
        <v>0.44999999999999996</v>
      </c>
      <c r="F14" s="14">
        <v>5</v>
      </c>
      <c r="G14" s="14">
        <f>+F14*0.2*0.3</f>
        <v>0.3</v>
      </c>
      <c r="H14" s="13">
        <f>+C14+E14+G14</f>
        <v>1.5</v>
      </c>
    </row>
    <row r="15" spans="1:8" ht="48" thickBot="1">
      <c r="A15" s="16" t="s">
        <v>15</v>
      </c>
      <c r="B15" s="13">
        <v>5</v>
      </c>
      <c r="C15" s="17">
        <f>SUM(C11:C14)/4</f>
        <v>0.75</v>
      </c>
      <c r="D15" s="18">
        <v>5</v>
      </c>
      <c r="E15" s="17">
        <f>SUM(E11:E14)/4</f>
        <v>0.44999999999999996</v>
      </c>
      <c r="F15" s="19">
        <v>5</v>
      </c>
      <c r="G15" s="17">
        <f>SUM(G11:G14)/4</f>
        <v>0.3</v>
      </c>
      <c r="H15" s="13">
        <f>+C15+E15+G15</f>
        <v>1.5</v>
      </c>
    </row>
    <row r="17" spans="1:8" ht="15">
      <c r="A17" s="15" t="s">
        <v>14</v>
      </c>
      <c r="B17" s="1"/>
      <c r="C17" s="1"/>
      <c r="D17" s="1"/>
      <c r="E17" s="1"/>
      <c r="F17" s="1"/>
      <c r="G17" s="1"/>
      <c r="H17" s="1"/>
    </row>
    <row r="18" spans="1:8" ht="15">
      <c r="A18" s="1" t="s">
        <v>125</v>
      </c>
      <c r="B18" s="1"/>
      <c r="C18" s="1"/>
      <c r="D18" s="1"/>
      <c r="E18" s="1"/>
      <c r="F18" s="1"/>
      <c r="G18" s="1"/>
      <c r="H18" s="1"/>
    </row>
  </sheetData>
  <sheetProtection/>
  <mergeCells count="9">
    <mergeCell ref="H7:H8"/>
    <mergeCell ref="A3:H3"/>
    <mergeCell ref="B4:H4"/>
    <mergeCell ref="A5:A8"/>
    <mergeCell ref="B5:H5"/>
    <mergeCell ref="B6:H6"/>
    <mergeCell ref="B7:C8"/>
    <mergeCell ref="D7:E8"/>
    <mergeCell ref="F7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B7" sqref="B7:H7"/>
    </sheetView>
  </sheetViews>
  <sheetFormatPr defaultColWidth="9.140625" defaultRowHeight="15"/>
  <cols>
    <col min="3" max="3" width="11.57421875" style="0" bestFit="1" customWidth="1"/>
    <col min="5" max="5" width="11.57421875" style="0" bestFit="1" customWidth="1"/>
    <col min="8" max="8" width="10.57421875" style="0" customWidth="1"/>
  </cols>
  <sheetData>
    <row r="1" ht="15.75">
      <c r="A1" s="20" t="s">
        <v>19</v>
      </c>
    </row>
    <row r="2" ht="15.75">
      <c r="A2" s="21"/>
    </row>
    <row r="3" spans="1:8" ht="69.75" customHeight="1">
      <c r="A3" s="113" t="s">
        <v>62</v>
      </c>
      <c r="B3" s="113"/>
      <c r="C3" s="113"/>
      <c r="D3" s="113"/>
      <c r="E3" s="113"/>
      <c r="F3" s="113"/>
      <c r="G3" s="113"/>
      <c r="H3" s="113"/>
    </row>
    <row r="4" spans="1:8" ht="0.75" customHeight="1" thickBot="1">
      <c r="A4" s="22"/>
      <c r="B4" s="114"/>
      <c r="C4" s="114"/>
      <c r="D4" s="114"/>
      <c r="E4" s="114"/>
      <c r="F4" s="114"/>
      <c r="G4" s="114"/>
      <c r="H4" s="114"/>
    </row>
    <row r="5" spans="1:8" ht="15.75" thickBot="1">
      <c r="A5" s="115" t="s">
        <v>1</v>
      </c>
      <c r="B5" s="118" t="s">
        <v>2</v>
      </c>
      <c r="C5" s="119"/>
      <c r="D5" s="119"/>
      <c r="E5" s="119"/>
      <c r="F5" s="119"/>
      <c r="G5" s="119"/>
      <c r="H5" s="120"/>
    </row>
    <row r="6" spans="1:8" ht="15.75" thickBot="1">
      <c r="A6" s="116"/>
      <c r="B6" s="118" t="s">
        <v>22</v>
      </c>
      <c r="C6" s="119"/>
      <c r="D6" s="119"/>
      <c r="E6" s="119"/>
      <c r="F6" s="119"/>
      <c r="G6" s="119"/>
      <c r="H6" s="121"/>
    </row>
    <row r="7" spans="1:8" ht="16.5" thickBot="1">
      <c r="A7" s="116"/>
      <c r="B7" s="114" t="s">
        <v>131</v>
      </c>
      <c r="C7" s="114"/>
      <c r="D7" s="114"/>
      <c r="E7" s="114"/>
      <c r="F7" s="114"/>
      <c r="G7" s="114"/>
      <c r="H7" s="114"/>
    </row>
    <row r="8" spans="1:8" ht="130.5" customHeight="1" thickBot="1">
      <c r="A8" s="117"/>
      <c r="B8" s="118" t="s">
        <v>23</v>
      </c>
      <c r="C8" s="121"/>
      <c r="D8" s="122" t="s">
        <v>24</v>
      </c>
      <c r="E8" s="123"/>
      <c r="F8" s="124" t="s">
        <v>25</v>
      </c>
      <c r="G8" s="120"/>
      <c r="H8" s="23" t="s">
        <v>6</v>
      </c>
    </row>
    <row r="9" spans="1:8" ht="57.75" thickBot="1">
      <c r="A9" s="24"/>
      <c r="B9" s="25" t="s">
        <v>7</v>
      </c>
      <c r="C9" s="26" t="s">
        <v>26</v>
      </c>
      <c r="D9" s="25" t="s">
        <v>7</v>
      </c>
      <c r="E9" s="26" t="s">
        <v>27</v>
      </c>
      <c r="F9" s="25" t="s">
        <v>7</v>
      </c>
      <c r="G9" s="26" t="s">
        <v>17</v>
      </c>
      <c r="H9" s="27" t="s">
        <v>18</v>
      </c>
    </row>
    <row r="10" spans="1:8" ht="17.25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16</v>
      </c>
    </row>
    <row r="11" spans="1:8" ht="51.75" thickBot="1">
      <c r="A11" s="2" t="s">
        <v>9</v>
      </c>
      <c r="B11" s="30">
        <v>5</v>
      </c>
      <c r="C11" s="30">
        <f>+B11*0.4*0.2</f>
        <v>0.4</v>
      </c>
      <c r="D11" s="30">
        <v>5</v>
      </c>
      <c r="E11" s="30">
        <f>+D11*0.3*0.2</f>
        <v>0.30000000000000004</v>
      </c>
      <c r="F11" s="30">
        <v>5</v>
      </c>
      <c r="G11" s="30">
        <f>+F11*0.3*0.2</f>
        <v>0.30000000000000004</v>
      </c>
      <c r="H11" s="32">
        <f>+C11+E11+G11</f>
        <v>1</v>
      </c>
    </row>
    <row r="12" spans="1:8" ht="102" customHeight="1" thickBot="1">
      <c r="A12" s="2" t="s">
        <v>10</v>
      </c>
      <c r="B12" s="30">
        <v>5</v>
      </c>
      <c r="C12" s="30">
        <f>+B12*0.4*0.2</f>
        <v>0.4</v>
      </c>
      <c r="D12" s="30">
        <v>5</v>
      </c>
      <c r="E12" s="30">
        <f>+D12*0.3*0.2</f>
        <v>0.30000000000000004</v>
      </c>
      <c r="F12" s="30">
        <v>5</v>
      </c>
      <c r="G12" s="30">
        <f>+F12*0.3*0.2</f>
        <v>0.30000000000000004</v>
      </c>
      <c r="H12" s="32">
        <f>+C12+E12+G12</f>
        <v>1</v>
      </c>
    </row>
    <row r="13" spans="1:8" ht="90.75" customHeight="1" thickBot="1">
      <c r="A13" s="2" t="s">
        <v>11</v>
      </c>
      <c r="B13" s="30">
        <v>5</v>
      </c>
      <c r="C13" s="30">
        <f>+B13*0.4*0.2</f>
        <v>0.4</v>
      </c>
      <c r="D13" s="30">
        <v>5</v>
      </c>
      <c r="E13" s="30">
        <f>+D13*0.3*0.2</f>
        <v>0.30000000000000004</v>
      </c>
      <c r="F13" s="30">
        <v>5</v>
      </c>
      <c r="G13" s="30">
        <f>+F13*0.3*0.2</f>
        <v>0.30000000000000004</v>
      </c>
      <c r="H13" s="32">
        <f>+C13+E13+G13</f>
        <v>1</v>
      </c>
    </row>
    <row r="14" spans="1:14" ht="81" customHeight="1" thickBot="1">
      <c r="A14" s="2" t="s">
        <v>115</v>
      </c>
      <c r="B14" s="30">
        <v>5</v>
      </c>
      <c r="C14" s="30">
        <f>+B14*0.4*0.2</f>
        <v>0.4</v>
      </c>
      <c r="D14" s="30">
        <v>5</v>
      </c>
      <c r="E14" s="30">
        <f>+D14*0.3*0.2</f>
        <v>0.30000000000000004</v>
      </c>
      <c r="F14" s="30">
        <v>5</v>
      </c>
      <c r="G14" s="30">
        <f>+F14*0.3*0.2</f>
        <v>0.30000000000000004</v>
      </c>
      <c r="H14" s="32">
        <f>+C14+E14+G14</f>
        <v>1</v>
      </c>
      <c r="L14" s="39"/>
      <c r="N14" s="39"/>
    </row>
    <row r="15" spans="1:12" ht="48" thickBot="1">
      <c r="A15" s="16" t="s">
        <v>15</v>
      </c>
      <c r="B15" s="43">
        <v>5</v>
      </c>
      <c r="C15" s="30">
        <f>+B15*0.4*0.2</f>
        <v>0.4</v>
      </c>
      <c r="D15" s="43">
        <v>5</v>
      </c>
      <c r="E15" s="30">
        <f>+D15*0.3*0.2</f>
        <v>0.30000000000000004</v>
      </c>
      <c r="F15" s="43">
        <v>5</v>
      </c>
      <c r="G15" s="30">
        <f>+F15*0.3*0.2</f>
        <v>0.30000000000000004</v>
      </c>
      <c r="H15" s="32">
        <f>+C15+E15+G15</f>
        <v>1</v>
      </c>
      <c r="L15" s="39"/>
    </row>
    <row r="17" spans="1:7" ht="15">
      <c r="A17" s="15" t="s">
        <v>14</v>
      </c>
      <c r="B17" s="1"/>
      <c r="C17" s="1"/>
      <c r="D17" s="1"/>
      <c r="E17" s="1"/>
      <c r="F17" s="1"/>
      <c r="G17" s="1"/>
    </row>
    <row r="18" spans="1:7" ht="15">
      <c r="A18" s="1" t="s">
        <v>127</v>
      </c>
      <c r="B18" s="1"/>
      <c r="C18" s="1"/>
      <c r="D18" s="1"/>
      <c r="E18" s="1"/>
      <c r="F18" s="1"/>
      <c r="G18" s="1"/>
    </row>
  </sheetData>
  <sheetProtection/>
  <mergeCells count="9">
    <mergeCell ref="A3:H3"/>
    <mergeCell ref="B4:H4"/>
    <mergeCell ref="A5:A8"/>
    <mergeCell ref="B5:H5"/>
    <mergeCell ref="B6:H6"/>
    <mergeCell ref="B7:H7"/>
    <mergeCell ref="B8:C8"/>
    <mergeCell ref="D8:E8"/>
    <mergeCell ref="F8:G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7">
      <selection activeCell="G16" sqref="G16"/>
    </sheetView>
  </sheetViews>
  <sheetFormatPr defaultColWidth="9.140625" defaultRowHeight="15"/>
  <sheetData>
    <row r="1" ht="15.75">
      <c r="A1" s="20" t="s">
        <v>28</v>
      </c>
    </row>
    <row r="2" ht="15.75">
      <c r="A2" s="33"/>
    </row>
    <row r="3" spans="1:8" ht="15">
      <c r="A3" s="113" t="s">
        <v>63</v>
      </c>
      <c r="B3" s="113"/>
      <c r="C3" s="113"/>
      <c r="D3" s="113"/>
      <c r="E3" s="113"/>
      <c r="F3" s="113"/>
      <c r="G3" s="113"/>
      <c r="H3" s="113"/>
    </row>
    <row r="4" spans="1:8" ht="66.75" customHeight="1">
      <c r="A4" s="113"/>
      <c r="B4" s="113"/>
      <c r="C4" s="113"/>
      <c r="D4" s="113"/>
      <c r="E4" s="113"/>
      <c r="F4" s="113"/>
      <c r="G4" s="113"/>
      <c r="H4" s="113"/>
    </row>
    <row r="5" spans="1:8" ht="22.5" customHeight="1" thickBot="1">
      <c r="A5" s="114" t="s">
        <v>132</v>
      </c>
      <c r="B5" s="114"/>
      <c r="C5" s="114"/>
      <c r="D5" s="114"/>
      <c r="E5" s="114"/>
      <c r="F5" s="114"/>
      <c r="G5" s="114"/>
      <c r="H5" s="114"/>
    </row>
    <row r="6" spans="1:8" ht="15.75" thickBot="1">
      <c r="A6" s="34"/>
      <c r="B6" s="34"/>
      <c r="C6" s="34"/>
      <c r="D6" s="34"/>
      <c r="E6" s="34"/>
      <c r="F6" s="34"/>
      <c r="G6" s="34"/>
      <c r="H6" s="34"/>
    </row>
    <row r="7" spans="1:8" ht="15.75" thickBot="1">
      <c r="A7" s="115" t="s">
        <v>1</v>
      </c>
      <c r="B7" s="125" t="s">
        <v>29</v>
      </c>
      <c r="C7" s="126"/>
      <c r="D7" s="126"/>
      <c r="E7" s="126"/>
      <c r="F7" s="126"/>
      <c r="G7" s="126"/>
      <c r="H7" s="126"/>
    </row>
    <row r="8" spans="1:8" ht="15.75" thickBot="1">
      <c r="A8" s="116"/>
      <c r="B8" s="125" t="s">
        <v>30</v>
      </c>
      <c r="C8" s="126"/>
      <c r="D8" s="126"/>
      <c r="E8" s="126"/>
      <c r="F8" s="126"/>
      <c r="G8" s="126"/>
      <c r="H8" s="127"/>
    </row>
    <row r="9" spans="1:8" ht="51.75" thickBot="1">
      <c r="A9" s="117"/>
      <c r="B9" s="118" t="s">
        <v>33</v>
      </c>
      <c r="C9" s="121"/>
      <c r="D9" s="124" t="s">
        <v>34</v>
      </c>
      <c r="E9" s="121"/>
      <c r="F9" s="124" t="s">
        <v>35</v>
      </c>
      <c r="G9" s="121"/>
      <c r="H9" s="23" t="s">
        <v>6</v>
      </c>
    </row>
    <row r="10" spans="1:8" ht="57.75" thickBot="1">
      <c r="A10" s="24"/>
      <c r="B10" s="25" t="s">
        <v>7</v>
      </c>
      <c r="C10" s="26" t="s">
        <v>31</v>
      </c>
      <c r="D10" s="25" t="s">
        <v>7</v>
      </c>
      <c r="E10" s="26" t="s">
        <v>27</v>
      </c>
      <c r="F10" s="25" t="s">
        <v>7</v>
      </c>
      <c r="G10" s="26" t="s">
        <v>27</v>
      </c>
      <c r="H10" s="27" t="s">
        <v>32</v>
      </c>
    </row>
    <row r="11" spans="1:8" ht="17.25" thickBot="1">
      <c r="A11" s="35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</row>
    <row r="12" spans="1:8" ht="51.75" thickBot="1">
      <c r="A12" s="2" t="s">
        <v>9</v>
      </c>
      <c r="B12" s="30">
        <v>5</v>
      </c>
      <c r="C12" s="30">
        <f>+B12*0.4*0.1</f>
        <v>0.2</v>
      </c>
      <c r="D12" s="30">
        <v>4</v>
      </c>
      <c r="E12" s="30">
        <f>+D12*0.3*0.1</f>
        <v>0.12</v>
      </c>
      <c r="F12" s="30">
        <v>5</v>
      </c>
      <c r="G12" s="30">
        <f>+F12*0.3*0.1</f>
        <v>0.15000000000000002</v>
      </c>
      <c r="H12" s="32">
        <f>+C12+E12+G12</f>
        <v>0.47000000000000003</v>
      </c>
    </row>
    <row r="13" spans="1:8" ht="104.25" customHeight="1" thickBot="1">
      <c r="A13" s="2" t="s">
        <v>10</v>
      </c>
      <c r="B13" s="30">
        <v>4</v>
      </c>
      <c r="C13" s="30">
        <f>+B13*0.4*0.1</f>
        <v>0.16000000000000003</v>
      </c>
      <c r="D13" s="30">
        <v>0</v>
      </c>
      <c r="E13" s="30">
        <f>+D13*0.3*0.1</f>
        <v>0</v>
      </c>
      <c r="F13" s="30">
        <v>2</v>
      </c>
      <c r="G13" s="30">
        <f>+F13*0.3*0.1</f>
        <v>0.06</v>
      </c>
      <c r="H13" s="32">
        <f>+C13+E13+G13</f>
        <v>0.22000000000000003</v>
      </c>
    </row>
    <row r="14" spans="1:8" ht="86.25" customHeight="1" thickBot="1">
      <c r="A14" s="2" t="s">
        <v>11</v>
      </c>
      <c r="B14" s="30">
        <v>4</v>
      </c>
      <c r="C14" s="30">
        <f>+B14*0.4*0.1</f>
        <v>0.16000000000000003</v>
      </c>
      <c r="D14" s="30">
        <v>0</v>
      </c>
      <c r="E14" s="30">
        <f>+D14*0.3*0.1</f>
        <v>0</v>
      </c>
      <c r="F14" s="30">
        <v>5</v>
      </c>
      <c r="G14" s="30">
        <f>+F14*0.3*0.1</f>
        <v>0.15000000000000002</v>
      </c>
      <c r="H14" s="32">
        <f>+C14+E14+G14</f>
        <v>0.31000000000000005</v>
      </c>
    </row>
    <row r="15" spans="1:8" ht="78" customHeight="1" thickBot="1">
      <c r="A15" s="2" t="s">
        <v>12</v>
      </c>
      <c r="B15" s="30">
        <v>0</v>
      </c>
      <c r="C15" s="30">
        <f>+B15*0.4*0.1</f>
        <v>0</v>
      </c>
      <c r="D15" s="30">
        <v>0</v>
      </c>
      <c r="E15" s="30">
        <f>+D15*0.3*0.1</f>
        <v>0</v>
      </c>
      <c r="F15" s="30">
        <v>0</v>
      </c>
      <c r="G15" s="30">
        <f>+F15*0.3*0.1</f>
        <v>0</v>
      </c>
      <c r="H15" s="32">
        <f>+C15+E15+G15</f>
        <v>0</v>
      </c>
    </row>
    <row r="16" spans="1:8" ht="48" thickBot="1">
      <c r="A16" s="16" t="s">
        <v>15</v>
      </c>
      <c r="B16" s="43">
        <v>3.25</v>
      </c>
      <c r="C16" s="30">
        <f>+B16*0.4*0.1</f>
        <v>0.13</v>
      </c>
      <c r="D16" s="43">
        <v>1</v>
      </c>
      <c r="E16" s="30">
        <v>0.03</v>
      </c>
      <c r="F16" s="43">
        <v>3</v>
      </c>
      <c r="G16" s="30">
        <f>+F16*0.3*0.1</f>
        <v>0.09</v>
      </c>
      <c r="H16" s="32">
        <f>+C16+E16+G16</f>
        <v>0.25</v>
      </c>
    </row>
    <row r="17" spans="1:7" ht="15">
      <c r="A17" s="15" t="s">
        <v>14</v>
      </c>
      <c r="B17" s="1"/>
      <c r="C17" s="1"/>
      <c r="D17" s="1"/>
      <c r="E17" s="1"/>
      <c r="F17" s="1"/>
      <c r="G17" s="1"/>
    </row>
    <row r="18" spans="1:7" ht="15">
      <c r="A18" s="1" t="s">
        <v>128</v>
      </c>
      <c r="B18" s="1"/>
      <c r="C18" s="1"/>
      <c r="D18" s="1"/>
      <c r="E18" s="1"/>
      <c r="F18" s="1"/>
      <c r="G18" s="1"/>
    </row>
  </sheetData>
  <sheetProtection/>
  <mergeCells count="8">
    <mergeCell ref="A3:H4"/>
    <mergeCell ref="A5:H5"/>
    <mergeCell ref="A7:A9"/>
    <mergeCell ref="B7:H7"/>
    <mergeCell ref="B8:H8"/>
    <mergeCell ref="B9:C9"/>
    <mergeCell ref="D9:E9"/>
    <mergeCell ref="F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4">
      <selection activeCell="B5" sqref="B5:H5"/>
    </sheetView>
  </sheetViews>
  <sheetFormatPr defaultColWidth="9.140625" defaultRowHeight="15"/>
  <sheetData>
    <row r="1" ht="15.75">
      <c r="B1" s="20" t="s">
        <v>36</v>
      </c>
    </row>
    <row r="2" ht="15.75">
      <c r="B2" s="21"/>
    </row>
    <row r="3" spans="2:8" ht="42" customHeight="1">
      <c r="B3" s="130" t="s">
        <v>64</v>
      </c>
      <c r="C3" s="130"/>
      <c r="D3" s="130"/>
      <c r="E3" s="130"/>
      <c r="F3" s="130"/>
      <c r="G3" s="130"/>
      <c r="H3" s="130"/>
    </row>
    <row r="4" spans="2:8" ht="23.25" customHeight="1">
      <c r="B4" s="130"/>
      <c r="C4" s="130"/>
      <c r="D4" s="130"/>
      <c r="E4" s="130"/>
      <c r="F4" s="130"/>
      <c r="G4" s="130"/>
      <c r="H4" s="130"/>
    </row>
    <row r="5" spans="2:8" ht="15.75">
      <c r="B5" s="131" t="s">
        <v>132</v>
      </c>
      <c r="C5" s="131"/>
      <c r="D5" s="131"/>
      <c r="E5" s="131"/>
      <c r="F5" s="131"/>
      <c r="G5" s="131"/>
      <c r="H5" s="131"/>
    </row>
    <row r="6" spans="2:8" ht="15.75" thickBot="1">
      <c r="B6" s="34"/>
      <c r="C6" s="34"/>
      <c r="D6" s="34"/>
      <c r="E6" s="34"/>
      <c r="F6" s="34"/>
      <c r="G6" s="34"/>
      <c r="H6" s="34"/>
    </row>
    <row r="7" spans="2:8" ht="15.75" thickBot="1">
      <c r="B7" s="115" t="s">
        <v>1</v>
      </c>
      <c r="C7" s="118" t="s">
        <v>29</v>
      </c>
      <c r="D7" s="119"/>
      <c r="E7" s="119"/>
      <c r="F7" s="119"/>
      <c r="G7" s="119"/>
      <c r="H7" s="119"/>
    </row>
    <row r="8" spans="2:8" ht="15.75" thickBot="1">
      <c r="B8" s="116"/>
      <c r="C8" s="118" t="s">
        <v>37</v>
      </c>
      <c r="D8" s="119"/>
      <c r="E8" s="119"/>
      <c r="F8" s="119"/>
      <c r="G8" s="119"/>
      <c r="H8" s="121"/>
    </row>
    <row r="9" spans="2:8" ht="76.5" customHeight="1" thickBot="1">
      <c r="B9" s="116"/>
      <c r="C9" s="118" t="s">
        <v>40</v>
      </c>
      <c r="D9" s="121"/>
      <c r="E9" s="124" t="s">
        <v>41</v>
      </c>
      <c r="F9" s="120"/>
      <c r="G9" s="118" t="s">
        <v>6</v>
      </c>
      <c r="H9" s="120"/>
    </row>
    <row r="10" spans="2:8" ht="81" thickBot="1">
      <c r="B10" s="117"/>
      <c r="C10" s="36" t="s">
        <v>7</v>
      </c>
      <c r="D10" s="31" t="s">
        <v>38</v>
      </c>
      <c r="E10" s="36" t="s">
        <v>7</v>
      </c>
      <c r="F10" s="31" t="s">
        <v>38</v>
      </c>
      <c r="G10" s="125" t="s">
        <v>39</v>
      </c>
      <c r="H10" s="132"/>
    </row>
    <row r="11" spans="2:8" ht="17.25" thickBot="1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128">
        <v>6</v>
      </c>
      <c r="H11" s="129"/>
    </row>
    <row r="12" spans="1:8" ht="51.75" thickBot="1">
      <c r="A12" s="39"/>
      <c r="B12" s="2" t="s">
        <v>9</v>
      </c>
      <c r="C12" s="37">
        <v>5</v>
      </c>
      <c r="D12" s="42">
        <f>+C12*0.5*0.1</f>
        <v>0.25</v>
      </c>
      <c r="E12" s="37">
        <v>5</v>
      </c>
      <c r="F12" s="38">
        <f>+E12*0.5*0.1</f>
        <v>0.25</v>
      </c>
      <c r="G12" s="40">
        <f aca="true" t="shared" si="0" ref="G12:H16">+C12+E12</f>
        <v>10</v>
      </c>
      <c r="H12" s="44">
        <f t="shared" si="0"/>
        <v>0.5</v>
      </c>
    </row>
    <row r="13" spans="2:8" ht="104.25" customHeight="1" thickBot="1">
      <c r="B13" s="2" t="s">
        <v>10</v>
      </c>
      <c r="C13" s="37">
        <v>5</v>
      </c>
      <c r="D13" s="49">
        <f>+C13*0.5*0.1</f>
        <v>0.25</v>
      </c>
      <c r="E13" s="37">
        <v>5</v>
      </c>
      <c r="F13" s="38">
        <f>+E13*0.5*0.1</f>
        <v>0.25</v>
      </c>
      <c r="G13" s="40">
        <f t="shared" si="0"/>
        <v>10</v>
      </c>
      <c r="H13" s="44">
        <f t="shared" si="0"/>
        <v>0.5</v>
      </c>
    </row>
    <row r="14" spans="2:8" ht="89.25" customHeight="1" thickBot="1">
      <c r="B14" s="2" t="s">
        <v>11</v>
      </c>
      <c r="C14" s="37">
        <v>5</v>
      </c>
      <c r="D14" s="49">
        <f>+C14*0.5*0.1</f>
        <v>0.25</v>
      </c>
      <c r="E14" s="37">
        <v>5</v>
      </c>
      <c r="F14" s="38">
        <f>+E14*0.5*0.1</f>
        <v>0.25</v>
      </c>
      <c r="G14" s="40">
        <f t="shared" si="0"/>
        <v>10</v>
      </c>
      <c r="H14" s="44">
        <f t="shared" si="0"/>
        <v>0.5</v>
      </c>
    </row>
    <row r="15" spans="2:8" ht="77.25" customHeight="1" thickBot="1">
      <c r="B15" s="2" t="s">
        <v>115</v>
      </c>
      <c r="C15" s="37">
        <v>5</v>
      </c>
      <c r="D15" s="49">
        <f>+C15*0.5*0.1</f>
        <v>0.25</v>
      </c>
      <c r="E15" s="37">
        <v>5</v>
      </c>
      <c r="F15" s="42">
        <f>+E15*0.5*0.1</f>
        <v>0.25</v>
      </c>
      <c r="G15" s="40">
        <f t="shared" si="0"/>
        <v>10</v>
      </c>
      <c r="H15" s="44">
        <f t="shared" si="0"/>
        <v>0.5</v>
      </c>
    </row>
    <row r="16" spans="2:8" ht="48" thickBot="1">
      <c r="B16" s="16" t="s">
        <v>15</v>
      </c>
      <c r="C16" s="43">
        <v>5</v>
      </c>
      <c r="D16" s="38">
        <f>+C16*0.5*0.1</f>
        <v>0.25</v>
      </c>
      <c r="E16" s="43">
        <v>5</v>
      </c>
      <c r="F16" s="37">
        <f>+E16*0.5*0.1</f>
        <v>0.25</v>
      </c>
      <c r="G16" s="40">
        <f t="shared" si="0"/>
        <v>10</v>
      </c>
      <c r="H16" s="44">
        <f t="shared" si="0"/>
        <v>0.5</v>
      </c>
    </row>
    <row r="18" spans="2:8" ht="15">
      <c r="B18" s="15" t="s">
        <v>14</v>
      </c>
      <c r="C18" s="1"/>
      <c r="D18" s="1"/>
      <c r="E18" s="1"/>
      <c r="F18" s="1"/>
      <c r="G18" s="1"/>
      <c r="H18" s="1"/>
    </row>
    <row r="19" spans="2:8" ht="15">
      <c r="B19" s="1" t="s">
        <v>129</v>
      </c>
      <c r="C19" s="1"/>
      <c r="D19" s="1"/>
      <c r="E19" s="1"/>
      <c r="F19" s="1"/>
      <c r="G19" s="1"/>
      <c r="H19" s="1"/>
    </row>
  </sheetData>
  <sheetProtection/>
  <mergeCells count="10">
    <mergeCell ref="G11:H11"/>
    <mergeCell ref="B3:H4"/>
    <mergeCell ref="B5:H5"/>
    <mergeCell ref="B7:B10"/>
    <mergeCell ref="C7:H7"/>
    <mergeCell ref="C8:H8"/>
    <mergeCell ref="C9:D9"/>
    <mergeCell ref="E9:F9"/>
    <mergeCell ref="G9:H9"/>
    <mergeCell ref="G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0">
      <selection activeCell="A5" sqref="A5:N5"/>
    </sheetView>
  </sheetViews>
  <sheetFormatPr defaultColWidth="9.140625" defaultRowHeight="15"/>
  <sheetData>
    <row r="1" ht="15.75">
      <c r="A1" s="20" t="s">
        <v>42</v>
      </c>
    </row>
    <row r="2" ht="18">
      <c r="A2" s="45"/>
    </row>
    <row r="3" spans="1:14" ht="15">
      <c r="A3" s="113" t="s">
        <v>46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39" customHeight="1" thickBo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6.5" thickBot="1">
      <c r="A5" s="134" t="s">
        <v>132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ht="15.75" thickBot="1">
      <c r="A6" s="115" t="s">
        <v>1</v>
      </c>
      <c r="B6" s="118" t="s">
        <v>43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ht="15.75" thickBot="1">
      <c r="A7" s="116"/>
      <c r="B7" s="118" t="s">
        <v>44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1"/>
    </row>
    <row r="8" spans="1:14" ht="143.25" customHeight="1" thickBot="1">
      <c r="A8" s="116"/>
      <c r="B8" s="118" t="s">
        <v>47</v>
      </c>
      <c r="C8" s="121"/>
      <c r="D8" s="124" t="s">
        <v>48</v>
      </c>
      <c r="E8" s="121"/>
      <c r="F8" s="124" t="s">
        <v>49</v>
      </c>
      <c r="G8" s="121"/>
      <c r="H8" s="124" t="s">
        <v>50</v>
      </c>
      <c r="I8" s="121"/>
      <c r="J8" s="122" t="s">
        <v>51</v>
      </c>
      <c r="K8" s="123"/>
      <c r="L8" s="124" t="s">
        <v>52</v>
      </c>
      <c r="M8" s="120"/>
      <c r="N8" s="23" t="s">
        <v>6</v>
      </c>
    </row>
    <row r="9" spans="1:14" ht="91.5" customHeight="1" thickBot="1">
      <c r="A9" s="135"/>
      <c r="B9" s="36" t="s">
        <v>7</v>
      </c>
      <c r="C9" s="31" t="s">
        <v>45</v>
      </c>
      <c r="D9" s="36" t="s">
        <v>7</v>
      </c>
      <c r="E9" s="31" t="s">
        <v>20</v>
      </c>
      <c r="F9" s="36" t="s">
        <v>7</v>
      </c>
      <c r="G9" s="31" t="s">
        <v>18</v>
      </c>
      <c r="H9" s="36" t="s">
        <v>7</v>
      </c>
      <c r="I9" s="31" t="s">
        <v>45</v>
      </c>
      <c r="J9" s="36" t="s">
        <v>7</v>
      </c>
      <c r="K9" s="31" t="s">
        <v>45</v>
      </c>
      <c r="L9" s="36" t="s">
        <v>7</v>
      </c>
      <c r="M9" s="31" t="s">
        <v>39</v>
      </c>
      <c r="N9" s="46" t="s">
        <v>27</v>
      </c>
    </row>
    <row r="10" spans="1:14" ht="15.75" thickBot="1">
      <c r="A10" s="47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16</v>
      </c>
    </row>
    <row r="11" spans="1:14" ht="51.75" thickBot="1">
      <c r="A11" s="2" t="s">
        <v>9</v>
      </c>
      <c r="B11" s="30">
        <v>5</v>
      </c>
      <c r="C11" s="30">
        <f>+B11*0.2*0.3</f>
        <v>0.3</v>
      </c>
      <c r="D11" s="30">
        <v>5</v>
      </c>
      <c r="E11" s="30">
        <f>+D11*0.1*0.3</f>
        <v>0.15</v>
      </c>
      <c r="F11" s="31">
        <v>5</v>
      </c>
      <c r="G11" s="30">
        <f>+F11*0.2*0.3</f>
        <v>0.3</v>
      </c>
      <c r="H11" s="31">
        <v>5</v>
      </c>
      <c r="I11" s="30">
        <f>+H11*0.2*0.3</f>
        <v>0.3</v>
      </c>
      <c r="J11" s="30">
        <v>5</v>
      </c>
      <c r="K11" s="30">
        <f>+J11*0.2*0.3</f>
        <v>0.3</v>
      </c>
      <c r="L11" s="31" t="s">
        <v>21</v>
      </c>
      <c r="M11" s="31" t="s">
        <v>21</v>
      </c>
      <c r="N11" s="32">
        <f>+C11+E11+G11+I11+K11</f>
        <v>1.35</v>
      </c>
    </row>
    <row r="12" spans="1:14" ht="100.5" customHeight="1" thickBot="1">
      <c r="A12" s="2" t="s">
        <v>10</v>
      </c>
      <c r="B12" s="30">
        <v>5</v>
      </c>
      <c r="C12" s="30">
        <f>+B12*0.2*0.3</f>
        <v>0.3</v>
      </c>
      <c r="D12" s="30">
        <v>5</v>
      </c>
      <c r="E12" s="30">
        <f>+D12*0.1*0.3</f>
        <v>0.15</v>
      </c>
      <c r="F12" s="31">
        <v>5</v>
      </c>
      <c r="G12" s="30">
        <f>+F12*0.2*0.3</f>
        <v>0.3</v>
      </c>
      <c r="H12" s="31">
        <v>5</v>
      </c>
      <c r="I12" s="30">
        <f>+H12*0.2*0.3</f>
        <v>0.3</v>
      </c>
      <c r="J12" s="30">
        <v>5</v>
      </c>
      <c r="K12" s="30">
        <f>+J12*0.2*0.3</f>
        <v>0.3</v>
      </c>
      <c r="L12" s="31" t="s">
        <v>21</v>
      </c>
      <c r="M12" s="31" t="s">
        <v>21</v>
      </c>
      <c r="N12" s="32">
        <f>+C12+E12+G12+I12+K12</f>
        <v>1.35</v>
      </c>
    </row>
    <row r="13" spans="1:14" ht="90.75" customHeight="1" thickBot="1">
      <c r="A13" s="2" t="s">
        <v>11</v>
      </c>
      <c r="B13" s="30">
        <v>4</v>
      </c>
      <c r="C13" s="30">
        <f>+B13*0.2*0.3</f>
        <v>0.24</v>
      </c>
      <c r="D13" s="30">
        <v>5</v>
      </c>
      <c r="E13" s="30">
        <f>+D13*0.1*0.3</f>
        <v>0.15</v>
      </c>
      <c r="F13" s="31">
        <v>5</v>
      </c>
      <c r="G13" s="30">
        <f>+F13*0.2*0.3</f>
        <v>0.3</v>
      </c>
      <c r="H13" s="31">
        <v>0</v>
      </c>
      <c r="I13" s="30">
        <f>+H13*0.2*0.3</f>
        <v>0</v>
      </c>
      <c r="J13" s="30">
        <v>5</v>
      </c>
      <c r="K13" s="30">
        <f>+J13*0.2*0.3</f>
        <v>0.3</v>
      </c>
      <c r="L13" s="31" t="s">
        <v>21</v>
      </c>
      <c r="M13" s="31" t="s">
        <v>21</v>
      </c>
      <c r="N13" s="32">
        <f>+C13+E13+G13+I13+K13</f>
        <v>0.99</v>
      </c>
    </row>
    <row r="14" spans="1:14" ht="78" customHeight="1" thickBot="1">
      <c r="A14" s="2" t="s">
        <v>115</v>
      </c>
      <c r="B14" s="51">
        <v>5</v>
      </c>
      <c r="C14" s="30">
        <f>+B14*0.2*0.3</f>
        <v>0.3</v>
      </c>
      <c r="D14" s="52">
        <v>5</v>
      </c>
      <c r="E14" s="30">
        <f>+D14*0.1*0.3</f>
        <v>0.15</v>
      </c>
      <c r="F14" s="53">
        <v>5</v>
      </c>
      <c r="G14" s="30">
        <f>+F14*0.2*0.3</f>
        <v>0.3</v>
      </c>
      <c r="H14" s="53">
        <v>5</v>
      </c>
      <c r="I14" s="30">
        <f>+H14*0.2*0.3</f>
        <v>0.3</v>
      </c>
      <c r="J14" s="30">
        <v>5</v>
      </c>
      <c r="K14" s="30">
        <f>+J14*0.2*0.3</f>
        <v>0.3</v>
      </c>
      <c r="L14" s="31" t="s">
        <v>21</v>
      </c>
      <c r="M14" s="31" t="s">
        <v>21</v>
      </c>
      <c r="N14" s="32">
        <f>+C14+E14+G14+I14+K14</f>
        <v>1.35</v>
      </c>
    </row>
    <row r="15" spans="1:14" ht="48" thickBot="1">
      <c r="A15" s="16" t="s">
        <v>15</v>
      </c>
      <c r="B15" s="43">
        <v>4.75</v>
      </c>
      <c r="C15" s="30">
        <f>+B15*0.2*0.3</f>
        <v>0.28500000000000003</v>
      </c>
      <c r="D15" s="53">
        <v>5</v>
      </c>
      <c r="E15" s="30">
        <f>+D15*0.1*0.3</f>
        <v>0.15</v>
      </c>
      <c r="F15" s="53">
        <v>5</v>
      </c>
      <c r="G15" s="30">
        <f>+F15*0.2*0.3</f>
        <v>0.3</v>
      </c>
      <c r="H15" s="53">
        <v>3.75</v>
      </c>
      <c r="I15" s="30">
        <f>+H15*0.2*0.3</f>
        <v>0.22499999999999998</v>
      </c>
      <c r="J15" s="43">
        <v>5</v>
      </c>
      <c r="K15" s="30">
        <f>+J15*0.2*0.3</f>
        <v>0.3</v>
      </c>
      <c r="L15" s="53" t="s">
        <v>21</v>
      </c>
      <c r="M15" s="53" t="s">
        <v>21</v>
      </c>
      <c r="N15" s="32">
        <f>+C15+E15+G15+I15+K15</f>
        <v>1.26</v>
      </c>
    </row>
    <row r="16" spans="1:7" ht="15">
      <c r="A16" s="15" t="s">
        <v>14</v>
      </c>
      <c r="B16" s="1"/>
      <c r="C16" s="1"/>
      <c r="D16" s="81"/>
      <c r="E16" s="1"/>
      <c r="F16" s="1"/>
      <c r="G16" s="1"/>
    </row>
    <row r="17" spans="1:7" ht="15">
      <c r="A17" s="1" t="s">
        <v>125</v>
      </c>
      <c r="B17" s="1"/>
      <c r="C17" s="1"/>
      <c r="D17" s="82"/>
      <c r="E17" s="1"/>
      <c r="F17" s="1"/>
      <c r="G17" s="1"/>
    </row>
  </sheetData>
  <sheetProtection/>
  <mergeCells count="11">
    <mergeCell ref="L8:M8"/>
    <mergeCell ref="A3:N4"/>
    <mergeCell ref="A5:N5"/>
    <mergeCell ref="A6:A9"/>
    <mergeCell ref="B6:N6"/>
    <mergeCell ref="B7:N7"/>
    <mergeCell ref="B8:C8"/>
    <mergeCell ref="D8:E8"/>
    <mergeCell ref="F8:G8"/>
    <mergeCell ref="H8:I8"/>
    <mergeCell ref="J8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4" sqref="E14"/>
    </sheetView>
  </sheetViews>
  <sheetFormatPr defaultColWidth="9.140625" defaultRowHeight="15"/>
  <sheetData>
    <row r="1" ht="15.75">
      <c r="A1" s="20" t="s">
        <v>53</v>
      </c>
    </row>
    <row r="2" ht="18">
      <c r="A2" s="45"/>
    </row>
    <row r="3" spans="1:8" ht="87.75" customHeight="1" thickBot="1">
      <c r="A3" s="136" t="s">
        <v>60</v>
      </c>
      <c r="B3" s="136"/>
      <c r="C3" s="136"/>
      <c r="D3" s="136"/>
      <c r="E3" s="136"/>
      <c r="F3" s="136"/>
      <c r="G3" s="136"/>
      <c r="H3" s="136"/>
    </row>
    <row r="4" spans="1:8" ht="16.5" thickBot="1">
      <c r="A4" s="134" t="s">
        <v>132</v>
      </c>
      <c r="B4" s="134"/>
      <c r="C4" s="134"/>
      <c r="D4" s="134"/>
      <c r="E4" s="134"/>
      <c r="F4" s="134"/>
      <c r="G4" s="134"/>
      <c r="H4" s="134"/>
    </row>
    <row r="5" spans="1:8" ht="15.75" thickBot="1">
      <c r="A5" s="115" t="s">
        <v>1</v>
      </c>
      <c r="B5" s="118" t="s">
        <v>2</v>
      </c>
      <c r="C5" s="119"/>
      <c r="D5" s="119"/>
      <c r="E5" s="119"/>
      <c r="F5" s="119"/>
      <c r="G5" s="120"/>
      <c r="H5" s="115" t="s">
        <v>54</v>
      </c>
    </row>
    <row r="6" spans="1:8" ht="15.75" thickBot="1">
      <c r="A6" s="116"/>
      <c r="B6" s="118" t="s">
        <v>55</v>
      </c>
      <c r="C6" s="119"/>
      <c r="D6" s="119"/>
      <c r="E6" s="119"/>
      <c r="F6" s="120"/>
      <c r="G6" s="137" t="s">
        <v>56</v>
      </c>
      <c r="H6" s="116"/>
    </row>
    <row r="7" spans="1:8" ht="128.25" thickBot="1">
      <c r="A7" s="116"/>
      <c r="B7" s="23" t="s">
        <v>3</v>
      </c>
      <c r="C7" s="23" t="s">
        <v>57</v>
      </c>
      <c r="D7" s="23" t="s">
        <v>30</v>
      </c>
      <c r="E7" s="23" t="s">
        <v>37</v>
      </c>
      <c r="F7" s="23" t="s">
        <v>44</v>
      </c>
      <c r="G7" s="138"/>
      <c r="H7" s="116"/>
    </row>
    <row r="8" spans="1:8" ht="78" thickBot="1">
      <c r="A8" s="135"/>
      <c r="B8" s="31" t="s">
        <v>58</v>
      </c>
      <c r="C8" s="31" t="s">
        <v>58</v>
      </c>
      <c r="D8" s="31" t="s">
        <v>58</v>
      </c>
      <c r="E8" s="31" t="s">
        <v>58</v>
      </c>
      <c r="F8" s="31" t="s">
        <v>58</v>
      </c>
      <c r="G8" s="46" t="s">
        <v>59</v>
      </c>
      <c r="H8" s="117"/>
    </row>
    <row r="9" spans="1:8" ht="15.75" thickBot="1">
      <c r="A9" s="50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6">
        <v>8</v>
      </c>
    </row>
    <row r="10" spans="1:8" ht="51.75" thickBot="1">
      <c r="A10" s="2" t="s">
        <v>9</v>
      </c>
      <c r="B10" s="37">
        <v>1.5</v>
      </c>
      <c r="C10" s="37">
        <v>1</v>
      </c>
      <c r="D10" s="37">
        <v>0.47</v>
      </c>
      <c r="E10" s="37">
        <v>0.5</v>
      </c>
      <c r="F10" s="37">
        <v>1.35</v>
      </c>
      <c r="G10" s="37">
        <f>+F10+E10+D10+C10+B10</f>
        <v>4.82</v>
      </c>
      <c r="H10" s="32">
        <v>2</v>
      </c>
    </row>
    <row r="11" spans="1:8" ht="103.5" customHeight="1" thickBot="1">
      <c r="A11" s="2" t="s">
        <v>10</v>
      </c>
      <c r="B11" s="37">
        <v>1.5</v>
      </c>
      <c r="C11" s="37">
        <v>1</v>
      </c>
      <c r="D11" s="37">
        <v>0.22</v>
      </c>
      <c r="E11" s="37">
        <v>0.5</v>
      </c>
      <c r="F11" s="37">
        <v>1.35</v>
      </c>
      <c r="G11" s="37">
        <f>+F11+E11+D11+C11+B11</f>
        <v>4.57</v>
      </c>
      <c r="H11" s="37">
        <v>1</v>
      </c>
    </row>
    <row r="12" spans="1:8" ht="90.75" customHeight="1" thickBot="1">
      <c r="A12" s="2" t="s">
        <v>11</v>
      </c>
      <c r="B12" s="37">
        <v>1.5</v>
      </c>
      <c r="C12" s="37">
        <v>1</v>
      </c>
      <c r="D12" s="37">
        <v>0.31</v>
      </c>
      <c r="E12" s="37">
        <v>0.5</v>
      </c>
      <c r="F12" s="37">
        <v>0.99</v>
      </c>
      <c r="G12" s="37">
        <f>+F12+E12+D12+C12+B12</f>
        <v>4.3</v>
      </c>
      <c r="H12" s="41">
        <v>3</v>
      </c>
    </row>
    <row r="13" spans="1:8" ht="77.25" customHeight="1" thickBot="1">
      <c r="A13" s="2" t="s">
        <v>12</v>
      </c>
      <c r="B13" s="37">
        <v>1.5</v>
      </c>
      <c r="C13" s="37">
        <v>1</v>
      </c>
      <c r="D13" s="37">
        <v>0</v>
      </c>
      <c r="E13" s="37">
        <v>0.5</v>
      </c>
      <c r="F13" s="42">
        <v>1.35</v>
      </c>
      <c r="G13" s="37">
        <f>+F13+E13+D13+C13+B13</f>
        <v>4.35</v>
      </c>
      <c r="H13" s="37">
        <v>4</v>
      </c>
    </row>
    <row r="14" spans="1:8" ht="48" thickBot="1">
      <c r="A14" s="16" t="s">
        <v>15</v>
      </c>
      <c r="B14" s="37">
        <v>1.5</v>
      </c>
      <c r="C14" s="37">
        <v>1</v>
      </c>
      <c r="D14" s="37">
        <v>0.25</v>
      </c>
      <c r="E14" s="37">
        <v>0.5</v>
      </c>
      <c r="F14" s="37">
        <v>1.26</v>
      </c>
      <c r="G14" s="37">
        <f>+F14+E14+D14+C14+B14</f>
        <v>4.51</v>
      </c>
      <c r="H14" s="37"/>
    </row>
    <row r="15" spans="1:7" ht="15">
      <c r="A15" s="15" t="s">
        <v>14</v>
      </c>
      <c r="B15" s="1"/>
      <c r="C15" s="1"/>
      <c r="D15" s="1"/>
      <c r="E15" s="1"/>
      <c r="F15" s="1"/>
      <c r="G15" s="1"/>
    </row>
    <row r="16" spans="1:7" ht="15">
      <c r="A16" s="1" t="s">
        <v>125</v>
      </c>
      <c r="B16" s="1"/>
      <c r="C16" s="1"/>
      <c r="D16" s="1"/>
      <c r="E16" s="1"/>
      <c r="F16" s="1"/>
      <c r="G16" s="1"/>
    </row>
  </sheetData>
  <sheetProtection/>
  <mergeCells count="7">
    <mergeCell ref="A3:H3"/>
    <mergeCell ref="A4:H4"/>
    <mergeCell ref="A5:A8"/>
    <mergeCell ref="B5:G5"/>
    <mergeCell ref="H5:H8"/>
    <mergeCell ref="B6:F6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28">
      <selection activeCell="I29" sqref="I29"/>
    </sheetView>
  </sheetViews>
  <sheetFormatPr defaultColWidth="9.140625" defaultRowHeight="15"/>
  <cols>
    <col min="1" max="1" width="3.140625" style="0" customWidth="1"/>
    <col min="3" max="3" width="5.7109375" style="0" customWidth="1"/>
    <col min="5" max="5" width="6.57421875" style="0" customWidth="1"/>
    <col min="9" max="9" width="7.421875" style="0" customWidth="1"/>
    <col min="11" max="11" width="7.7109375" style="0" customWidth="1"/>
  </cols>
  <sheetData>
    <row r="1" spans="1:6" ht="13.5" customHeight="1">
      <c r="A1" s="54" t="s">
        <v>133</v>
      </c>
      <c r="B1" s="54"/>
      <c r="C1" s="54"/>
      <c r="D1" s="54"/>
      <c r="E1" s="54"/>
      <c r="F1" s="54"/>
    </row>
    <row r="2" spans="1:11" ht="30.75" customHeight="1">
      <c r="A2" s="142" t="s">
        <v>65</v>
      </c>
      <c r="B2" s="143"/>
      <c r="C2" s="55"/>
      <c r="D2" s="144" t="s">
        <v>9</v>
      </c>
      <c r="E2" s="145"/>
      <c r="F2" s="144" t="s">
        <v>10</v>
      </c>
      <c r="G2" s="145"/>
      <c r="H2" s="146" t="s">
        <v>11</v>
      </c>
      <c r="I2" s="145"/>
      <c r="J2" s="146" t="s">
        <v>118</v>
      </c>
      <c r="K2" s="145"/>
    </row>
    <row r="3" spans="1:11" ht="42" customHeight="1">
      <c r="A3" s="142" t="s">
        <v>66</v>
      </c>
      <c r="B3" s="143"/>
      <c r="C3" s="56" t="s">
        <v>67</v>
      </c>
      <c r="D3" s="56" t="s">
        <v>68</v>
      </c>
      <c r="E3" s="56" t="s">
        <v>59</v>
      </c>
      <c r="F3" s="56" t="s">
        <v>68</v>
      </c>
      <c r="G3" s="56" t="s">
        <v>59</v>
      </c>
      <c r="H3" s="56" t="s">
        <v>68</v>
      </c>
      <c r="I3" s="89" t="s">
        <v>59</v>
      </c>
      <c r="J3" s="56" t="s">
        <v>68</v>
      </c>
      <c r="K3" s="89" t="s">
        <v>59</v>
      </c>
    </row>
    <row r="4" spans="1:11" ht="10.5" customHeight="1">
      <c r="A4" s="150" t="s">
        <v>69</v>
      </c>
      <c r="B4" s="151"/>
      <c r="C4" s="151"/>
      <c r="D4" s="151"/>
      <c r="E4" s="151"/>
      <c r="F4" s="151"/>
      <c r="G4" s="151"/>
      <c r="H4" s="151"/>
      <c r="I4" s="151"/>
      <c r="J4" s="151"/>
      <c r="K4" s="152"/>
    </row>
    <row r="5" spans="1:11" ht="79.5" customHeight="1">
      <c r="A5" s="55" t="s">
        <v>70</v>
      </c>
      <c r="B5" s="56" t="s">
        <v>119</v>
      </c>
      <c r="C5" s="55" t="s">
        <v>71</v>
      </c>
      <c r="D5" s="55">
        <v>24996.6</v>
      </c>
      <c r="E5" s="55">
        <v>5</v>
      </c>
      <c r="F5" s="55">
        <v>10451.4</v>
      </c>
      <c r="G5" s="55">
        <v>5</v>
      </c>
      <c r="H5" s="55">
        <v>82893.8</v>
      </c>
      <c r="I5" s="55">
        <v>5</v>
      </c>
      <c r="J5" s="55">
        <v>8318.2</v>
      </c>
      <c r="K5" s="55">
        <v>5</v>
      </c>
    </row>
    <row r="6" spans="1:11" ht="97.5" customHeight="1">
      <c r="A6" s="61"/>
      <c r="B6" s="56" t="s">
        <v>120</v>
      </c>
      <c r="C6" s="55" t="s">
        <v>71</v>
      </c>
      <c r="D6" s="55">
        <v>24996.6</v>
      </c>
      <c r="E6" s="55"/>
      <c r="F6" s="55">
        <v>10451.4</v>
      </c>
      <c r="G6" s="55"/>
      <c r="H6" s="55">
        <v>82893.8</v>
      </c>
      <c r="I6" s="55"/>
      <c r="J6" s="55">
        <v>8318.2</v>
      </c>
      <c r="K6" s="55"/>
    </row>
    <row r="7" spans="1:11" ht="202.5" customHeight="1">
      <c r="A7" s="55" t="s">
        <v>72</v>
      </c>
      <c r="B7" s="56" t="s">
        <v>122</v>
      </c>
      <c r="C7" s="55" t="s">
        <v>71</v>
      </c>
      <c r="D7" s="55">
        <v>0</v>
      </c>
      <c r="E7" s="55">
        <v>5</v>
      </c>
      <c r="F7" s="55">
        <v>0</v>
      </c>
      <c r="G7" s="55">
        <v>5</v>
      </c>
      <c r="H7" s="55">
        <v>0</v>
      </c>
      <c r="I7" s="55">
        <v>5</v>
      </c>
      <c r="J7" s="55">
        <v>0</v>
      </c>
      <c r="K7" s="55">
        <v>5</v>
      </c>
    </row>
    <row r="8" spans="1:11" ht="81" customHeight="1">
      <c r="A8" s="61"/>
      <c r="B8" s="62" t="s">
        <v>73</v>
      </c>
      <c r="C8" s="61" t="s">
        <v>71</v>
      </c>
      <c r="D8" s="57">
        <v>24996.6</v>
      </c>
      <c r="E8" s="61"/>
      <c r="F8" s="57">
        <v>10451.4</v>
      </c>
      <c r="G8" s="61"/>
      <c r="H8" s="57">
        <v>82893.8</v>
      </c>
      <c r="I8" s="61"/>
      <c r="J8" s="57">
        <v>8318.2</v>
      </c>
      <c r="K8" s="61"/>
    </row>
    <row r="9" spans="1:11" ht="130.5" customHeight="1">
      <c r="A9" s="55" t="s">
        <v>74</v>
      </c>
      <c r="B9" s="56" t="s">
        <v>75</v>
      </c>
      <c r="C9" s="56" t="s">
        <v>76</v>
      </c>
      <c r="D9" s="83" t="s">
        <v>116</v>
      </c>
      <c r="E9" s="55">
        <v>5</v>
      </c>
      <c r="F9" s="83" t="s">
        <v>121</v>
      </c>
      <c r="G9" s="55">
        <v>5</v>
      </c>
      <c r="H9" s="83" t="s">
        <v>116</v>
      </c>
      <c r="I9" s="55">
        <v>5</v>
      </c>
      <c r="J9" s="83" t="s">
        <v>116</v>
      </c>
      <c r="K9" s="55">
        <v>5</v>
      </c>
    </row>
    <row r="10" spans="1:11" ht="12" customHeight="1">
      <c r="A10" s="153" t="s">
        <v>77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1"/>
    </row>
    <row r="11" spans="1:11" ht="159" customHeight="1">
      <c r="A11" s="55" t="s">
        <v>78</v>
      </c>
      <c r="B11" s="56" t="s">
        <v>79</v>
      </c>
      <c r="C11" s="66" t="s">
        <v>80</v>
      </c>
      <c r="D11" s="55">
        <v>0</v>
      </c>
      <c r="E11" s="66">
        <v>5</v>
      </c>
      <c r="F11" s="55">
        <v>0</v>
      </c>
      <c r="G11" s="66">
        <v>5</v>
      </c>
      <c r="H11" s="55">
        <v>0</v>
      </c>
      <c r="I11" s="66">
        <v>5</v>
      </c>
      <c r="J11" s="55">
        <v>0</v>
      </c>
      <c r="K11" s="65">
        <v>5</v>
      </c>
    </row>
    <row r="12" spans="1:11" ht="409.5" customHeight="1">
      <c r="A12" s="57" t="s">
        <v>81</v>
      </c>
      <c r="B12" s="62" t="s">
        <v>82</v>
      </c>
      <c r="C12" s="67" t="s">
        <v>83</v>
      </c>
      <c r="D12" s="83" t="s">
        <v>116</v>
      </c>
      <c r="E12" s="68">
        <v>5</v>
      </c>
      <c r="F12" s="83" t="s">
        <v>116</v>
      </c>
      <c r="G12" s="68">
        <v>5</v>
      </c>
      <c r="H12" s="83" t="s">
        <v>116</v>
      </c>
      <c r="I12" s="68">
        <v>5</v>
      </c>
      <c r="J12" s="83" t="s">
        <v>116</v>
      </c>
      <c r="K12" s="60">
        <v>5</v>
      </c>
    </row>
    <row r="13" spans="1:11" ht="90" customHeight="1">
      <c r="A13" s="55" t="s">
        <v>84</v>
      </c>
      <c r="B13" s="69" t="s">
        <v>85</v>
      </c>
      <c r="C13" s="55" t="s">
        <v>86</v>
      </c>
      <c r="D13" s="66"/>
      <c r="E13" s="55">
        <v>5</v>
      </c>
      <c r="F13" s="66"/>
      <c r="G13" s="55">
        <v>5</v>
      </c>
      <c r="H13" s="66"/>
      <c r="I13" s="55">
        <v>5</v>
      </c>
      <c r="J13" s="55"/>
      <c r="K13" s="65">
        <v>5</v>
      </c>
    </row>
    <row r="14" spans="1:11" ht="10.5" customHeight="1">
      <c r="A14" s="150" t="s">
        <v>87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2"/>
    </row>
    <row r="15" spans="1:11" ht="252" customHeight="1">
      <c r="A15" s="70" t="s">
        <v>88</v>
      </c>
      <c r="B15" s="71" t="s">
        <v>89</v>
      </c>
      <c r="C15" s="72" t="s">
        <v>117</v>
      </c>
      <c r="D15" s="72">
        <v>8</v>
      </c>
      <c r="E15" s="72">
        <v>5</v>
      </c>
      <c r="F15" s="72">
        <v>9</v>
      </c>
      <c r="G15" s="72">
        <v>4</v>
      </c>
      <c r="H15" s="72">
        <v>16</v>
      </c>
      <c r="I15" s="72">
        <v>4</v>
      </c>
      <c r="J15" s="59">
        <v>0</v>
      </c>
      <c r="K15" s="72">
        <v>0</v>
      </c>
    </row>
    <row r="16" spans="1:11" ht="179.25" customHeight="1">
      <c r="A16" s="61"/>
      <c r="B16" s="73" t="s">
        <v>123</v>
      </c>
      <c r="C16" s="72" t="s">
        <v>117</v>
      </c>
      <c r="D16" s="63">
        <v>8</v>
      </c>
      <c r="E16" s="63"/>
      <c r="F16" s="63">
        <v>9</v>
      </c>
      <c r="G16" s="63"/>
      <c r="H16" s="63">
        <v>20</v>
      </c>
      <c r="I16" s="63"/>
      <c r="J16" s="61">
        <v>0</v>
      </c>
      <c r="K16" s="63"/>
    </row>
    <row r="17" spans="1:11" ht="255" customHeight="1">
      <c r="A17" s="70" t="s">
        <v>90</v>
      </c>
      <c r="B17" s="84" t="s">
        <v>91</v>
      </c>
      <c r="C17" s="72" t="s">
        <v>117</v>
      </c>
      <c r="D17" s="68">
        <v>6</v>
      </c>
      <c r="E17" s="59">
        <v>4</v>
      </c>
      <c r="F17" s="68">
        <v>2</v>
      </c>
      <c r="G17" s="59">
        <v>0</v>
      </c>
      <c r="H17" s="68">
        <v>4</v>
      </c>
      <c r="I17" s="59">
        <v>0</v>
      </c>
      <c r="J17" s="68">
        <v>0</v>
      </c>
      <c r="K17" s="59">
        <v>0</v>
      </c>
    </row>
    <row r="18" spans="1:11" ht="180.75">
      <c r="A18" s="70" t="s">
        <v>92</v>
      </c>
      <c r="B18" s="84" t="s">
        <v>93</v>
      </c>
      <c r="C18" s="72" t="s">
        <v>117</v>
      </c>
      <c r="D18" s="74">
        <v>8</v>
      </c>
      <c r="E18" s="59">
        <v>5</v>
      </c>
      <c r="F18" s="74">
        <v>9</v>
      </c>
      <c r="G18" s="59">
        <v>3</v>
      </c>
      <c r="H18" s="74">
        <v>20</v>
      </c>
      <c r="I18" s="90">
        <v>5</v>
      </c>
      <c r="J18" s="74">
        <v>0</v>
      </c>
      <c r="K18" s="59">
        <v>0</v>
      </c>
    </row>
    <row r="19" spans="1:11" ht="154.5" customHeight="1">
      <c r="A19" s="61"/>
      <c r="B19" s="85" t="s">
        <v>124</v>
      </c>
      <c r="C19" s="55" t="s">
        <v>117</v>
      </c>
      <c r="D19" s="75">
        <v>8</v>
      </c>
      <c r="E19" s="61"/>
      <c r="F19" s="75">
        <v>10</v>
      </c>
      <c r="G19" s="61"/>
      <c r="H19" s="75">
        <v>20</v>
      </c>
      <c r="I19" s="61"/>
      <c r="J19" s="75">
        <v>0</v>
      </c>
      <c r="K19" s="61"/>
    </row>
    <row r="20" spans="1:11" ht="9" customHeight="1">
      <c r="A20" s="139" t="s">
        <v>94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1"/>
    </row>
    <row r="21" spans="1:11" ht="201.75" customHeight="1">
      <c r="A21" s="76" t="s">
        <v>95</v>
      </c>
      <c r="B21" s="58" t="s">
        <v>96</v>
      </c>
      <c r="C21" s="74" t="s">
        <v>71</v>
      </c>
      <c r="D21" s="59">
        <v>0</v>
      </c>
      <c r="E21" s="74">
        <v>5</v>
      </c>
      <c r="F21" s="59">
        <v>0</v>
      </c>
      <c r="G21" s="74">
        <v>5</v>
      </c>
      <c r="H21" s="59">
        <v>0</v>
      </c>
      <c r="I21" s="74">
        <v>5</v>
      </c>
      <c r="J21" s="59">
        <v>0</v>
      </c>
      <c r="K21" s="72">
        <v>5</v>
      </c>
    </row>
    <row r="22" spans="1:11" ht="244.5" customHeight="1">
      <c r="A22" s="77"/>
      <c r="B22" s="62" t="s">
        <v>97</v>
      </c>
      <c r="C22" s="74" t="s">
        <v>71</v>
      </c>
      <c r="D22" s="61">
        <v>0</v>
      </c>
      <c r="E22" s="75"/>
      <c r="F22" s="61">
        <v>0</v>
      </c>
      <c r="G22" s="75"/>
      <c r="H22" s="61">
        <v>0</v>
      </c>
      <c r="I22" s="75"/>
      <c r="J22" s="61">
        <v>0</v>
      </c>
      <c r="K22" s="63"/>
    </row>
    <row r="23" spans="1:11" ht="132" customHeight="1">
      <c r="A23" s="78" t="s">
        <v>98</v>
      </c>
      <c r="B23" s="62" t="s">
        <v>99</v>
      </c>
      <c r="C23" s="74" t="s">
        <v>71</v>
      </c>
      <c r="D23" s="61">
        <v>0</v>
      </c>
      <c r="E23" s="68">
        <v>5</v>
      </c>
      <c r="F23" s="61">
        <v>0</v>
      </c>
      <c r="G23" s="68">
        <v>5</v>
      </c>
      <c r="H23" s="61">
        <v>0</v>
      </c>
      <c r="I23" s="68">
        <v>5</v>
      </c>
      <c r="J23" s="61">
        <v>0</v>
      </c>
      <c r="K23" s="60">
        <v>5</v>
      </c>
    </row>
    <row r="24" spans="1:11" ht="10.5" customHeight="1">
      <c r="A24" s="147" t="s">
        <v>100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9"/>
    </row>
    <row r="25" spans="1:11" ht="100.5" customHeight="1">
      <c r="A25" s="59" t="s">
        <v>101</v>
      </c>
      <c r="B25" s="67" t="s">
        <v>102</v>
      </c>
      <c r="C25" s="59" t="s">
        <v>80</v>
      </c>
      <c r="D25" s="68">
        <v>0</v>
      </c>
      <c r="E25" s="59">
        <v>5</v>
      </c>
      <c r="F25" s="68">
        <v>0</v>
      </c>
      <c r="G25" s="59">
        <v>5</v>
      </c>
      <c r="H25" s="68">
        <v>0</v>
      </c>
      <c r="I25" s="90">
        <v>5</v>
      </c>
      <c r="J25" s="68">
        <v>0</v>
      </c>
      <c r="K25" s="59">
        <v>5</v>
      </c>
    </row>
    <row r="26" spans="1:11" ht="138" customHeight="1">
      <c r="A26" s="57"/>
      <c r="B26" s="67" t="s">
        <v>103</v>
      </c>
      <c r="C26" s="61" t="s">
        <v>80</v>
      </c>
      <c r="D26" s="68">
        <v>541</v>
      </c>
      <c r="E26" s="61"/>
      <c r="F26" s="68">
        <v>80</v>
      </c>
      <c r="G26" s="61"/>
      <c r="H26" s="68">
        <v>3834</v>
      </c>
      <c r="I26" s="61"/>
      <c r="J26" s="68">
        <v>286</v>
      </c>
      <c r="K26" s="61"/>
    </row>
    <row r="27" spans="1:11" ht="144" customHeight="1">
      <c r="A27" s="55" t="s">
        <v>104</v>
      </c>
      <c r="B27" s="56" t="s">
        <v>105</v>
      </c>
      <c r="C27" s="66" t="s">
        <v>80</v>
      </c>
      <c r="D27" s="55">
        <v>0</v>
      </c>
      <c r="E27" s="66">
        <v>5</v>
      </c>
      <c r="F27" s="55">
        <v>0</v>
      </c>
      <c r="G27" s="66">
        <v>5</v>
      </c>
      <c r="H27" s="55">
        <v>4</v>
      </c>
      <c r="I27" s="66">
        <v>5</v>
      </c>
      <c r="J27" s="55">
        <v>0</v>
      </c>
      <c r="K27" s="65">
        <v>5</v>
      </c>
    </row>
    <row r="28" spans="1:11" ht="146.25" customHeight="1">
      <c r="A28" s="57" t="s">
        <v>106</v>
      </c>
      <c r="B28" s="64" t="s">
        <v>107</v>
      </c>
      <c r="C28" s="68" t="s">
        <v>71</v>
      </c>
      <c r="D28" s="57">
        <v>0</v>
      </c>
      <c r="E28" s="68">
        <v>5</v>
      </c>
      <c r="F28" s="57">
        <v>0</v>
      </c>
      <c r="G28" s="68">
        <v>5</v>
      </c>
      <c r="H28" s="57">
        <v>0</v>
      </c>
      <c r="I28" s="68">
        <v>5</v>
      </c>
      <c r="J28" s="57">
        <v>0</v>
      </c>
      <c r="K28" s="60">
        <v>5</v>
      </c>
    </row>
    <row r="29" spans="1:11" ht="134.25" customHeight="1">
      <c r="A29" s="59" t="s">
        <v>108</v>
      </c>
      <c r="B29" s="58" t="s">
        <v>109</v>
      </c>
      <c r="C29" s="74" t="s">
        <v>71</v>
      </c>
      <c r="D29" s="59">
        <v>0</v>
      </c>
      <c r="E29" s="74">
        <v>5</v>
      </c>
      <c r="F29" s="59">
        <v>0</v>
      </c>
      <c r="G29" s="74">
        <v>0</v>
      </c>
      <c r="H29" s="59">
        <v>5</v>
      </c>
      <c r="I29" s="91">
        <v>0</v>
      </c>
      <c r="J29" s="59">
        <v>0</v>
      </c>
      <c r="K29" s="72">
        <v>5</v>
      </c>
    </row>
    <row r="30" spans="1:11" ht="135" customHeight="1">
      <c r="A30" s="57"/>
      <c r="B30" s="64" t="s">
        <v>110</v>
      </c>
      <c r="C30" s="68" t="s">
        <v>71</v>
      </c>
      <c r="D30" s="57">
        <v>0</v>
      </c>
      <c r="E30" s="68"/>
      <c r="F30" s="57">
        <v>0</v>
      </c>
      <c r="G30" s="68"/>
      <c r="H30" s="57">
        <v>0</v>
      </c>
      <c r="I30" s="68"/>
      <c r="J30" s="57">
        <v>0</v>
      </c>
      <c r="K30" s="57"/>
    </row>
    <row r="31" spans="1:11" ht="75" customHeight="1">
      <c r="A31" s="55" t="s">
        <v>111</v>
      </c>
      <c r="B31" s="56" t="s">
        <v>112</v>
      </c>
      <c r="C31" s="86"/>
      <c r="D31" s="83" t="s">
        <v>116</v>
      </c>
      <c r="E31" s="87">
        <v>5</v>
      </c>
      <c r="F31" s="83" t="s">
        <v>116</v>
      </c>
      <c r="G31" s="87">
        <v>5</v>
      </c>
      <c r="H31" s="83" t="s">
        <v>116</v>
      </c>
      <c r="I31" s="87">
        <v>5</v>
      </c>
      <c r="J31" s="83" t="s">
        <v>116</v>
      </c>
      <c r="K31" s="88">
        <v>5</v>
      </c>
    </row>
    <row r="32" spans="1:11" ht="111" customHeight="1">
      <c r="A32" s="61" t="s">
        <v>113</v>
      </c>
      <c r="B32" s="62" t="s">
        <v>114</v>
      </c>
      <c r="C32" s="75"/>
      <c r="D32" s="83" t="s">
        <v>116</v>
      </c>
      <c r="E32" s="75">
        <v>5</v>
      </c>
      <c r="F32" s="83" t="s">
        <v>116</v>
      </c>
      <c r="G32" s="75">
        <v>5</v>
      </c>
      <c r="H32" s="83" t="s">
        <v>116</v>
      </c>
      <c r="I32" s="75">
        <v>5</v>
      </c>
      <c r="J32" s="83" t="s">
        <v>116</v>
      </c>
      <c r="K32" s="63">
        <v>5</v>
      </c>
    </row>
    <row r="33" spans="1:11" ht="1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9" ht="15">
      <c r="A34" s="79" t="s">
        <v>126</v>
      </c>
      <c r="B34" s="79"/>
      <c r="C34" s="79"/>
      <c r="D34" s="79"/>
      <c r="E34" s="79"/>
      <c r="F34" s="79"/>
      <c r="G34" s="79"/>
      <c r="H34" s="80"/>
      <c r="I34" s="80"/>
    </row>
    <row r="35" spans="1:9" ht="15">
      <c r="A35" s="80"/>
      <c r="B35" s="80"/>
      <c r="C35" s="80"/>
      <c r="D35" s="80"/>
      <c r="E35" s="80"/>
      <c r="F35" s="80"/>
      <c r="G35" s="80"/>
      <c r="H35" s="80"/>
      <c r="I35" s="80"/>
    </row>
  </sheetData>
  <sheetProtection/>
  <mergeCells count="11">
    <mergeCell ref="A24:K24"/>
    <mergeCell ref="A3:B3"/>
    <mergeCell ref="A4:K4"/>
    <mergeCell ref="A10:K10"/>
    <mergeCell ref="A14:K14"/>
    <mergeCell ref="A20:K20"/>
    <mergeCell ref="A2:B2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kovtun</cp:lastModifiedBy>
  <cp:lastPrinted>2023-04-14T09:24:04Z</cp:lastPrinted>
  <dcterms:created xsi:type="dcterms:W3CDTF">2013-07-21T12:12:43Z</dcterms:created>
  <dcterms:modified xsi:type="dcterms:W3CDTF">2023-04-14T09:25:37Z</dcterms:modified>
  <cp:category/>
  <cp:version/>
  <cp:contentType/>
  <cp:contentStatus/>
</cp:coreProperties>
</file>